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codeName="ThisWorkbook" defaultThemeVersion="124226"/>
  <bookViews>
    <workbookView xWindow="0" yWindow="0" windowWidth="19200" windowHeight="6975" tabRatio="896"/>
  </bookViews>
  <sheets>
    <sheet name="様式4_変更承認申請" sheetId="31" r:id="rId1"/>
    <sheet name="付表1_1_展示会等①" sheetId="32" r:id="rId2"/>
    <sheet name="付表1_2_展示会等②" sheetId="33" r:id="rId3"/>
    <sheet name="付表1_3_ECサイト・WEB" sheetId="34" r:id="rId4"/>
    <sheet name="付表１_4_印刷・動画・広告" sheetId="36" r:id="rId5"/>
    <sheet name="付表２(経費変更)" sheetId="19" r:id="rId6"/>
  </sheets>
  <externalReferences>
    <externalReference r:id="rId7"/>
  </externalReferences>
  <definedNames>
    <definedName name="_9．資金支出明細">#REF!</definedName>
    <definedName name="a">#REF!</definedName>
    <definedName name="_xlnm.Print_Area" localSheetId="1">付表1_1_展示会等①!$A$1:$N$54</definedName>
    <definedName name="_xlnm.Print_Area" localSheetId="2">付表1_2_展示会等②!$A$1:$N$57</definedName>
    <definedName name="_xlnm.Print_Area" localSheetId="3">付表1_3_ECサイト・WEB!$A$1:$L$26</definedName>
    <definedName name="_xlnm.Print_Area" localSheetId="4">付表１_4_印刷・動画・広告!$A$1:$K$44</definedName>
    <definedName name="_xlnm.Print_Area" localSheetId="5">'付表２(経費変更)'!$A$1:$K$24</definedName>
    <definedName name="_xlnm.Print_Area" localSheetId="0">様式4_変更承認申請!$A$1:$P$35</definedName>
    <definedName name="ｚ">#REF!</definedName>
    <definedName name="zz">#REF!</definedName>
    <definedName name="一時支援金_国">#REF!</definedName>
    <definedName name="一覧">#REF!</definedName>
    <definedName name="月次支援給付金_都">#REF!</definedName>
    <definedName name="月次支援金_国">#REF!</definedName>
    <definedName name="種類">#REF!</definedName>
    <definedName name="助成事業のフロー・スケジュール">#REF!</definedName>
    <definedName name="大分類">'[1]１申請者概要２申請状況'!$AG$5:$AG$24</definedName>
    <definedName name="表">#REF!</definedName>
    <definedName name="名称">#REF!</definedName>
  </definedNames>
  <calcPr calcId="162913"/>
</workbook>
</file>

<file path=xl/calcChain.xml><?xml version="1.0" encoding="utf-8"?>
<calcChain xmlns="http://schemas.openxmlformats.org/spreadsheetml/2006/main">
  <c r="G13" i="19" l="1"/>
  <c r="I21" i="19"/>
  <c r="I16" i="19"/>
  <c r="H21" i="19"/>
  <c r="H16" i="19"/>
  <c r="G21" i="19"/>
  <c r="G16" i="19"/>
  <c r="E21" i="19" l="1"/>
  <c r="E16" i="19"/>
  <c r="I23" i="19" l="1"/>
  <c r="H23" i="19"/>
  <c r="G23" i="19"/>
  <c r="B26" i="19" l="1"/>
  <c r="B28" i="19"/>
  <c r="K23" i="19" l="1"/>
  <c r="F23" i="19"/>
  <c r="B25" i="19" l="1"/>
  <c r="E23" i="19"/>
  <c r="D115" i="36" l="1"/>
  <c r="D103" i="36"/>
  <c r="K42" i="36"/>
  <c r="H19" i="19" s="1"/>
  <c r="I19" i="19" s="1"/>
  <c r="K41" i="36"/>
  <c r="G19" i="19" s="1"/>
  <c r="K29" i="36"/>
  <c r="H18" i="19" s="1"/>
  <c r="I18" i="19" s="1"/>
  <c r="K28" i="36"/>
  <c r="G18" i="19" s="1"/>
  <c r="K20" i="36"/>
  <c r="K19" i="36"/>
  <c r="L26" i="34"/>
  <c r="H14" i="19" s="1"/>
  <c r="I14" i="19" s="1"/>
  <c r="L25" i="34"/>
  <c r="G14" i="19" s="1"/>
  <c r="L16" i="34"/>
  <c r="H13" i="19" s="1"/>
  <c r="I13" i="19" s="1"/>
  <c r="L15" i="34"/>
  <c r="L55" i="33"/>
  <c r="H12" i="19" s="1"/>
  <c r="I12" i="19" s="1"/>
  <c r="L54" i="33"/>
  <c r="H11" i="19" s="1"/>
  <c r="L53" i="33"/>
  <c r="H10" i="19" s="1"/>
  <c r="L52" i="33"/>
  <c r="H9" i="19" s="1"/>
  <c r="I55" i="33"/>
  <c r="G12" i="19" s="1"/>
  <c r="I54" i="33"/>
  <c r="G11" i="19" s="1"/>
  <c r="I53" i="33"/>
  <c r="G10" i="19" s="1"/>
  <c r="I52" i="33"/>
  <c r="G9" i="19" s="1"/>
  <c r="L51" i="33"/>
  <c r="I51" i="33"/>
  <c r="L41" i="33"/>
  <c r="I41" i="33"/>
  <c r="L31" i="33"/>
  <c r="I31" i="33"/>
  <c r="L21" i="33"/>
  <c r="I21" i="33"/>
  <c r="L11" i="33"/>
  <c r="I11" i="33"/>
  <c r="L54" i="32"/>
  <c r="I54" i="32"/>
  <c r="L44" i="32"/>
  <c r="I44" i="32"/>
  <c r="L34" i="32"/>
  <c r="I34" i="32"/>
  <c r="L24" i="32"/>
  <c r="I24" i="32"/>
  <c r="L14" i="32"/>
  <c r="I14" i="32"/>
  <c r="K44" i="36" l="1"/>
  <c r="K43" i="36"/>
  <c r="H17" i="19"/>
  <c r="G17" i="19"/>
  <c r="L56" i="33"/>
  <c r="I56" i="33"/>
  <c r="I17" i="19" l="1"/>
  <c r="B27" i="19" s="1"/>
  <c r="I10" i="19"/>
  <c r="I11" i="19"/>
  <c r="I9" i="19" l="1"/>
  <c r="B5" i="19" s="1"/>
  <c r="B8" i="31" s="1"/>
  <c r="I30" i="31"/>
</calcChain>
</file>

<file path=xl/sharedStrings.xml><?xml version="1.0" encoding="utf-8"?>
<sst xmlns="http://schemas.openxmlformats.org/spreadsheetml/2006/main" count="508" uniqueCount="163">
  <si>
    <t>電話番号</t>
    <rPh sb="0" eb="2">
      <t>デンワ</t>
    </rPh>
    <rPh sb="2" eb="4">
      <t>バンゴウ</t>
    </rPh>
    <phoneticPr fontId="4"/>
  </si>
  <si>
    <t>記</t>
    <rPh sb="0" eb="1">
      <t>キ</t>
    </rPh>
    <phoneticPr fontId="4"/>
  </si>
  <si>
    <t>実印</t>
    <rPh sb="0" eb="2">
      <t>ジツイン</t>
    </rPh>
    <phoneticPr fontId="4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</si>
  <si>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4"/>
  </si>
  <si>
    <t>円</t>
    <rPh sb="0" eb="1">
      <t>エン</t>
    </rPh>
    <phoneticPr fontId="4"/>
  </si>
  <si>
    <t>出展小間料</t>
    <rPh sb="0" eb="2">
      <t>シュッテン</t>
    </rPh>
    <rPh sb="2" eb="4">
      <t>コマ</t>
    </rPh>
    <rPh sb="4" eb="5">
      <t>リョウ</t>
    </rPh>
    <phoneticPr fontId="4"/>
  </si>
  <si>
    <t>資　材　費</t>
    <rPh sb="0" eb="1">
      <t>シ</t>
    </rPh>
    <rPh sb="2" eb="3">
      <t>ザイ</t>
    </rPh>
    <rPh sb="4" eb="5">
      <t>ヒ</t>
    </rPh>
    <phoneticPr fontId="4"/>
  </si>
  <si>
    <t>広　告　費</t>
    <rPh sb="0" eb="1">
      <t>ヒロ</t>
    </rPh>
    <rPh sb="2" eb="3">
      <t>コク</t>
    </rPh>
    <rPh sb="4" eb="5">
      <t>ヒ</t>
    </rPh>
    <phoneticPr fontId="4"/>
  </si>
  <si>
    <t>１　申請区分</t>
    <rPh sb="2" eb="4">
      <t>シンセイ</t>
    </rPh>
    <rPh sb="4" eb="5">
      <t>ク</t>
    </rPh>
    <rPh sb="5" eb="6">
      <t>ブン</t>
    </rPh>
    <phoneticPr fontId="4"/>
  </si>
  <si>
    <t>〔</t>
  </si>
  <si>
    <t>〔</t>
    <phoneticPr fontId="4"/>
  </si>
  <si>
    <t>（氏名）</t>
    <rPh sb="1" eb="3">
      <t>シメイ</t>
    </rPh>
    <phoneticPr fontId="4"/>
  </si>
  <si>
    <t>公益財団法人東京都中小企業振興公社</t>
    <rPh sb="0" eb="2">
      <t>コウエキ</t>
    </rPh>
    <rPh sb="2" eb="4">
      <t>ザイダン</t>
    </rPh>
    <rPh sb="4" eb="6">
      <t>ホウジン</t>
    </rPh>
    <rPh sb="6" eb="9">
      <t>トウキョウト</t>
    </rPh>
    <rPh sb="9" eb="11">
      <t>チュウショウ</t>
    </rPh>
    <rPh sb="11" eb="13">
      <t>キギョウ</t>
    </rPh>
    <rPh sb="13" eb="15">
      <t>シンコウ</t>
    </rPh>
    <rPh sb="15" eb="16">
      <t>コウ</t>
    </rPh>
    <rPh sb="16" eb="17">
      <t>シャ</t>
    </rPh>
    <phoneticPr fontId="4"/>
  </si>
  <si>
    <t>２　助成対象商品</t>
    <rPh sb="2" eb="4">
      <t>ジョセイ</t>
    </rPh>
    <rPh sb="4" eb="6">
      <t>タイショウ</t>
    </rPh>
    <rPh sb="6" eb="8">
      <t>ショウヒン</t>
    </rPh>
    <phoneticPr fontId="4"/>
  </si>
  <si>
    <t>変更内容：</t>
    <rPh sb="0" eb="2">
      <t>ヘンコウ</t>
    </rPh>
    <rPh sb="2" eb="4">
      <t>ナイヨウ</t>
    </rPh>
    <phoneticPr fontId="4"/>
  </si>
  <si>
    <t>変更理由：</t>
    <rPh sb="0" eb="2">
      <t>ヘンコウ</t>
    </rPh>
    <rPh sb="2" eb="4">
      <t>リユウ</t>
    </rPh>
    <phoneticPr fontId="4"/>
  </si>
  <si>
    <t>（役職）</t>
    <rPh sb="1" eb="3">
      <t>ヤクショク</t>
    </rPh>
    <phoneticPr fontId="4"/>
  </si>
  <si>
    <t>-</t>
    <phoneticPr fontId="4"/>
  </si>
  <si>
    <t>〒</t>
    <phoneticPr fontId="4"/>
  </si>
  <si>
    <t>経　費　区　分</t>
    <rPh sb="0" eb="1">
      <t>ヘ</t>
    </rPh>
    <rPh sb="2" eb="3">
      <t>ヒ</t>
    </rPh>
    <rPh sb="4" eb="5">
      <t>ク</t>
    </rPh>
    <rPh sb="6" eb="7">
      <t>ブン</t>
    </rPh>
    <phoneticPr fontId="4"/>
  </si>
  <si>
    <t>費　用　名</t>
    <rPh sb="0" eb="1">
      <t>ヒ</t>
    </rPh>
    <rPh sb="2" eb="4">
      <t>ヨウナ</t>
    </rPh>
    <rPh sb="4" eb="5">
      <t>メイ</t>
    </rPh>
    <phoneticPr fontId="4"/>
  </si>
  <si>
    <t>②</t>
    <phoneticPr fontId="4"/>
  </si>
  <si>
    <t>様式第４号（付表２）</t>
    <rPh sb="0" eb="2">
      <t>ヨウシキ</t>
    </rPh>
    <rPh sb="2" eb="3">
      <t>ダイ</t>
    </rPh>
    <rPh sb="4" eb="5">
      <t>ゴウ</t>
    </rPh>
    <rPh sb="6" eb="7">
      <t>ヅケ</t>
    </rPh>
    <rPh sb="7" eb="8">
      <t>ヒョウ</t>
    </rPh>
    <phoneticPr fontId="4"/>
  </si>
  <si>
    <t>変更後</t>
    <rPh sb="0" eb="2">
      <t>ヘンコウ</t>
    </rPh>
    <rPh sb="2" eb="3">
      <t>ゴ</t>
    </rPh>
    <phoneticPr fontId="5"/>
  </si>
  <si>
    <t>助成予定額</t>
    <rPh sb="0" eb="2">
      <t>ジョセイ</t>
    </rPh>
    <rPh sb="2" eb="4">
      <t>ヨテイ</t>
    </rPh>
    <rPh sb="4" eb="5">
      <t>ガク</t>
    </rPh>
    <phoneticPr fontId="4"/>
  </si>
  <si>
    <t>輸　送　費</t>
    <phoneticPr fontId="5"/>
  </si>
  <si>
    <t>名　　称</t>
    <rPh sb="0" eb="1">
      <t>メイ</t>
    </rPh>
    <rPh sb="3" eb="4">
      <t>ショウ</t>
    </rPh>
    <phoneticPr fontId="4"/>
  </si>
  <si>
    <t>オンライン出展基本料</t>
    <rPh sb="5" eb="7">
      <t>シュッテン</t>
    </rPh>
    <rPh sb="7" eb="10">
      <t>キホンリョウ</t>
    </rPh>
    <phoneticPr fontId="4"/>
  </si>
  <si>
    <t>ECサイト出店初期登録料</t>
    <rPh sb="5" eb="7">
      <t>シュッテン</t>
    </rPh>
    <rPh sb="7" eb="9">
      <t>ショキ</t>
    </rPh>
    <rPh sb="9" eb="11">
      <t>トウロク</t>
    </rPh>
    <rPh sb="11" eb="12">
      <t>リョウ</t>
    </rPh>
    <phoneticPr fontId="4"/>
  </si>
  <si>
    <t>経費区分：展示会等参加費</t>
    <rPh sb="0" eb="4">
      <t>ケイヒクブン</t>
    </rPh>
    <rPh sb="5" eb="12">
      <t>テンジカイトウサンカヒ</t>
    </rPh>
    <phoneticPr fontId="18"/>
  </si>
  <si>
    <t>展示会№１</t>
    <rPh sb="0" eb="3">
      <t>テンジカイ</t>
    </rPh>
    <phoneticPr fontId="18"/>
  </si>
  <si>
    <t>展示会名</t>
    <rPh sb="0" eb="3">
      <t>テンジカイ</t>
    </rPh>
    <rPh sb="3" eb="4">
      <t>メイ</t>
    </rPh>
    <phoneticPr fontId="18"/>
  </si>
  <si>
    <t>出展形態</t>
    <rPh sb="0" eb="2">
      <t>シュッテン</t>
    </rPh>
    <rPh sb="2" eb="4">
      <t>ケイタイ</t>
    </rPh>
    <phoneticPr fontId="18"/>
  </si>
  <si>
    <t>展示会HPのURL</t>
    <phoneticPr fontId="18"/>
  </si>
  <si>
    <t>会期</t>
    <rPh sb="0" eb="2">
      <t>カイキ</t>
    </rPh>
    <phoneticPr fontId="18"/>
  </si>
  <si>
    <t>リアル</t>
    <phoneticPr fontId="18"/>
  </si>
  <si>
    <t>～</t>
    <phoneticPr fontId="18"/>
  </si>
  <si>
    <t>展示会の特徴・
来場者層</t>
    <rPh sb="0" eb="3">
      <t>テンジカイ</t>
    </rPh>
    <rPh sb="4" eb="6">
      <t>トクチョウ</t>
    </rPh>
    <rPh sb="8" eb="11">
      <t>ライジョウシャ</t>
    </rPh>
    <rPh sb="11" eb="12">
      <t>ソウ</t>
    </rPh>
    <phoneticPr fontId="18"/>
  </si>
  <si>
    <t>オンライン</t>
    <phoneticPr fontId="18"/>
  </si>
  <si>
    <t>出展契約予定日</t>
    <phoneticPr fontId="18"/>
  </si>
  <si>
    <t>支払完了予定日</t>
    <phoneticPr fontId="18"/>
  </si>
  <si>
    <t>展示会の
選定理由</t>
    <phoneticPr fontId="18"/>
  </si>
  <si>
    <t>出展小間料</t>
    <rPh sb="0" eb="5">
      <t>シュッテンコマリョウ</t>
    </rPh>
    <phoneticPr fontId="18"/>
  </si>
  <si>
    <t>助成事業に要す
る経費(税込)</t>
    <rPh sb="0" eb="4">
      <t>ジョセイジギョウ</t>
    </rPh>
    <rPh sb="5" eb="6">
      <t>ヨウ</t>
    </rPh>
    <rPh sb="9" eb="11">
      <t>ケイヒ</t>
    </rPh>
    <rPh sb="12" eb="13">
      <t>ゼイ</t>
    </rPh>
    <rPh sb="13" eb="14">
      <t>コミ</t>
    </rPh>
    <phoneticPr fontId="18"/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</si>
  <si>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</t>
    </rPh>
    <phoneticPr fontId="18"/>
  </si>
  <si>
    <t>資材費</t>
    <rPh sb="0" eb="3">
      <t>シザイヒ</t>
    </rPh>
    <phoneticPr fontId="18"/>
  </si>
  <si>
    <t>輸送費</t>
    <rPh sb="0" eb="3">
      <t>ユソウヒ</t>
    </rPh>
    <phoneticPr fontId="18"/>
  </si>
  <si>
    <t>展示会会場(国名)</t>
    <phoneticPr fontId="18"/>
  </si>
  <si>
    <t>パビリオン・共同出展</t>
    <rPh sb="6" eb="10">
      <t>キョウドウシュッテン</t>
    </rPh>
    <phoneticPr fontId="18"/>
  </si>
  <si>
    <t>オンライン出展基本料</t>
    <rPh sb="5" eb="7">
      <t>シュッテン</t>
    </rPh>
    <rPh sb="7" eb="10">
      <t>キホンリョウ</t>
    </rPh>
    <phoneticPr fontId="18"/>
  </si>
  <si>
    <t>主催（契約先）</t>
    <rPh sb="0" eb="1">
      <t>シュ</t>
    </rPh>
    <rPh sb="1" eb="2">
      <t>サイ</t>
    </rPh>
    <rPh sb="3" eb="6">
      <t>ケイヤクサキ</t>
    </rPh>
    <phoneticPr fontId="18"/>
  </si>
  <si>
    <t>合　計</t>
    <rPh sb="0" eb="1">
      <t>ゴウ</t>
    </rPh>
    <rPh sb="2" eb="3">
      <t>ケイ</t>
    </rPh>
    <phoneticPr fontId="18"/>
  </si>
  <si>
    <t>展示会№２</t>
    <rPh sb="0" eb="3">
      <t>テンジカイ</t>
    </rPh>
    <phoneticPr fontId="18"/>
  </si>
  <si>
    <t>展示会№３</t>
    <rPh sb="0" eb="3">
      <t>テンジカイ</t>
    </rPh>
    <phoneticPr fontId="18"/>
  </si>
  <si>
    <t>展示会№４</t>
    <rPh sb="0" eb="3">
      <t>テンジカイ</t>
    </rPh>
    <phoneticPr fontId="18"/>
  </si>
  <si>
    <t>展示会№５</t>
    <rPh sb="0" eb="3">
      <t>テンジカイ</t>
    </rPh>
    <phoneticPr fontId="18"/>
  </si>
  <si>
    <t>展示会№６</t>
    <rPh sb="0" eb="3">
      <t>テンジカイ</t>
    </rPh>
    <phoneticPr fontId="18"/>
  </si>
  <si>
    <t>展示会№７</t>
    <rPh sb="0" eb="3">
      <t>テンジカイ</t>
    </rPh>
    <phoneticPr fontId="18"/>
  </si>
  <si>
    <t>展示会№９</t>
    <rPh sb="0" eb="3">
      <t>テンジカイ</t>
    </rPh>
    <phoneticPr fontId="18"/>
  </si>
  <si>
    <t>展示会№10</t>
    <rPh sb="0" eb="3">
      <t>テンジカイ</t>
    </rPh>
    <phoneticPr fontId="18"/>
  </si>
  <si>
    <t>展示会等参加費
計</t>
    <rPh sb="3" eb="7">
      <t>トウサンカヒ</t>
    </rPh>
    <rPh sb="8" eb="9">
      <t>ケイ</t>
    </rPh>
    <phoneticPr fontId="18"/>
  </si>
  <si>
    <t>出展小間料</t>
    <rPh sb="0" eb="2">
      <t>シュッテン</t>
    </rPh>
    <rPh sb="2" eb="4">
      <t>コマ</t>
    </rPh>
    <rPh sb="4" eb="5">
      <t>リョウ</t>
    </rPh>
    <phoneticPr fontId="18"/>
  </si>
  <si>
    <t>助成事業に要す
る経費(税込)</t>
    <rPh sb="0" eb="2">
      <t>ジョセイ</t>
    </rPh>
    <rPh sb="2" eb="4">
      <t>ジギョウ</t>
    </rPh>
    <rPh sb="5" eb="6">
      <t>ヨウ</t>
    </rPh>
    <rPh sb="9" eb="11">
      <t>ケイヒ</t>
    </rPh>
    <rPh sb="11" eb="15">
      <t>ゼイコミ</t>
    </rPh>
    <phoneticPr fontId="18"/>
  </si>
  <si>
    <t>助成対象経費
(税抜)</t>
    <rPh sb="0" eb="6">
      <t>ジョセイタイショウケイヒ</t>
    </rPh>
    <rPh sb="8" eb="10">
      <t>ゼイヌ</t>
    </rPh>
    <phoneticPr fontId="18"/>
  </si>
  <si>
    <t>計</t>
    <rPh sb="0" eb="1">
      <t>ケイ</t>
    </rPh>
    <phoneticPr fontId="18"/>
  </si>
  <si>
    <t>〇　ECサイト出店初期登録料</t>
    <phoneticPr fontId="18"/>
  </si>
  <si>
    <t>№１</t>
    <phoneticPr fontId="18"/>
  </si>
  <si>
    <t>ECサイト名</t>
    <rPh sb="5" eb="6">
      <t>メイ</t>
    </rPh>
    <phoneticPr fontId="18"/>
  </si>
  <si>
    <t>助成事業に
要する経費(税込)</t>
    <rPh sb="0" eb="2">
      <t>ジョセイ</t>
    </rPh>
    <rPh sb="2" eb="4">
      <t>ジギョウ</t>
    </rPh>
    <rPh sb="6" eb="7">
      <t>ヨウ</t>
    </rPh>
    <rPh sb="9" eb="11">
      <t>ケイヒ</t>
    </rPh>
    <rPh sb="12" eb="14">
      <t>ゼイコミ</t>
    </rPh>
    <phoneticPr fontId="18"/>
  </si>
  <si>
    <t>運営者(契約先)</t>
    <rPh sb="0" eb="3">
      <t>ウンエイシャ</t>
    </rPh>
    <phoneticPr fontId="18"/>
  </si>
  <si>
    <t>助成対象経費(税抜)</t>
    <rPh sb="7" eb="9">
      <t>ゼイヌキ</t>
    </rPh>
    <phoneticPr fontId="18"/>
  </si>
  <si>
    <t>№２</t>
    <phoneticPr fontId="18"/>
  </si>
  <si>
    <t>№３</t>
    <phoneticPr fontId="18"/>
  </si>
  <si>
    <t>ＥＣサイト出店初期登録料　計</t>
    <rPh sb="13" eb="14">
      <t>ケイ</t>
    </rPh>
    <phoneticPr fontId="18"/>
  </si>
  <si>
    <t>助成事業に要する経費(税込)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ゼイコミ</t>
    </rPh>
    <phoneticPr fontId="18"/>
  </si>
  <si>
    <t>新規・リニューアル</t>
    <rPh sb="0" eb="2">
      <t>シンキ</t>
    </rPh>
    <phoneticPr fontId="18"/>
  </si>
  <si>
    <t>webサイトのURL</t>
    <phoneticPr fontId="18"/>
  </si>
  <si>
    <t>契約内容</t>
    <rPh sb="0" eb="2">
      <t>ケイヤク</t>
    </rPh>
    <rPh sb="2" eb="4">
      <t>ナイヨウ</t>
    </rPh>
    <phoneticPr fontId="18"/>
  </si>
  <si>
    <t>契約予定日</t>
    <phoneticPr fontId="18"/>
  </si>
  <si>
    <t>支払予定先</t>
    <rPh sb="0" eb="5">
      <t>シハライヨテイサキ</t>
    </rPh>
    <phoneticPr fontId="18"/>
  </si>
  <si>
    <t>支払予定日</t>
    <rPh sb="0" eb="2">
      <t>シハライ</t>
    </rPh>
    <phoneticPr fontId="18"/>
  </si>
  <si>
    <t>№1</t>
    <phoneticPr fontId="18"/>
  </si>
  <si>
    <t>実施内容</t>
    <rPh sb="0" eb="2">
      <t>ジッシ</t>
    </rPh>
    <rPh sb="2" eb="4">
      <t>ナイヨウ</t>
    </rPh>
    <phoneticPr fontId="18"/>
  </si>
  <si>
    <t>契約予定日</t>
    <rPh sb="0" eb="2">
      <t>ケイヤク</t>
    </rPh>
    <rPh sb="2" eb="5">
      <t>ヨテイビ</t>
    </rPh>
    <phoneticPr fontId="18"/>
  </si>
  <si>
    <t>助成事業に
要する経費(税込)</t>
    <phoneticPr fontId="18"/>
  </si>
  <si>
    <t>支払予定日</t>
    <rPh sb="0" eb="5">
      <t>シハラヨテイビ</t>
    </rPh>
    <phoneticPr fontId="18"/>
  </si>
  <si>
    <t>助成対象経費(税抜)</t>
    <phoneticPr fontId="18"/>
  </si>
  <si>
    <t>№2</t>
    <phoneticPr fontId="18"/>
  </si>
  <si>
    <t>№3</t>
    <phoneticPr fontId="18"/>
  </si>
  <si>
    <t>№4</t>
    <phoneticPr fontId="18"/>
  </si>
  <si>
    <t>№5</t>
    <phoneticPr fontId="18"/>
  </si>
  <si>
    <t>№6</t>
    <phoneticPr fontId="18"/>
  </si>
  <si>
    <t>№7</t>
    <phoneticPr fontId="18"/>
  </si>
  <si>
    <t>助成事業に要する経費(税込)</t>
    <rPh sb="0" eb="2">
      <t>ジョセイ</t>
    </rPh>
    <rPh sb="2" eb="4">
      <t>ジギョウ</t>
    </rPh>
    <rPh sb="5" eb="6">
      <t>ヨウ</t>
    </rPh>
    <rPh sb="8" eb="10">
      <t>ケイヒ</t>
    </rPh>
    <rPh sb="10" eb="14">
      <t>ゼイコミ</t>
    </rPh>
    <phoneticPr fontId="18"/>
  </si>
  <si>
    <t>〇　ＰＲ動画制作費</t>
    <phoneticPr fontId="18"/>
  </si>
  <si>
    <t>ＰＲ動画制作費　計</t>
    <rPh sb="2" eb="4">
      <t>ドウガ</t>
    </rPh>
    <rPh sb="4" eb="6">
      <t>セイサク</t>
    </rPh>
    <rPh sb="6" eb="7">
      <t>ヒ</t>
    </rPh>
    <rPh sb="8" eb="9">
      <t>ケイ</t>
    </rPh>
    <phoneticPr fontId="18"/>
  </si>
  <si>
    <t>№４</t>
    <phoneticPr fontId="18"/>
  </si>
  <si>
    <t>№５</t>
    <phoneticPr fontId="18"/>
  </si>
  <si>
    <t>販売促進費　計</t>
    <rPh sb="0" eb="5">
      <t>ハンバイソクシンヒ</t>
    </rPh>
    <rPh sb="6" eb="7">
      <t>ケイ</t>
    </rPh>
    <phoneticPr fontId="18"/>
  </si>
  <si>
    <t>助成事業に要する経費(税込)</t>
    <rPh sb="0" eb="2">
      <t>ジョセイ</t>
    </rPh>
    <phoneticPr fontId="18"/>
  </si>
  <si>
    <t>６　変更する内容及び理由（詳細は付表のとおり）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ショウサイ</t>
    </rPh>
    <rPh sb="16" eb="18">
      <t>フヒョウ</t>
    </rPh>
    <phoneticPr fontId="4"/>
  </si>
  <si>
    <t>「変更前」には交付決定時の額を、「変更後」には変更申請の額を記入してください。</t>
    <rPh sb="1" eb="3">
      <t>ヘンコウ</t>
    </rPh>
    <rPh sb="3" eb="4">
      <t>マエ</t>
    </rPh>
    <rPh sb="7" eb="9">
      <t>コウフ</t>
    </rPh>
    <rPh sb="9" eb="11">
      <t>ケッテイ</t>
    </rPh>
    <rPh sb="11" eb="12">
      <t>ジ</t>
    </rPh>
    <rPh sb="13" eb="14">
      <t>ガク</t>
    </rPh>
    <rPh sb="17" eb="19">
      <t>ヘンコウ</t>
    </rPh>
    <rPh sb="19" eb="20">
      <t>ゴ</t>
    </rPh>
    <rPh sb="23" eb="25">
      <t>ヘンコウ</t>
    </rPh>
    <rPh sb="25" eb="27">
      <t>シンセイ</t>
    </rPh>
    <rPh sb="28" eb="29">
      <t>ガク</t>
    </rPh>
    <rPh sb="30" eb="32">
      <t>キニュウ</t>
    </rPh>
    <phoneticPr fontId="4"/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</si>
  <si>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</t>
    </rPh>
    <phoneticPr fontId="4"/>
  </si>
  <si>
    <t>助成事業に
要する経費(税込)</t>
    <rPh sb="0" eb="4">
      <t>ジョセイジギョウ</t>
    </rPh>
    <rPh sb="6" eb="7">
      <t>ヨウ</t>
    </rPh>
    <rPh sb="9" eb="11">
      <t>ケイヒ</t>
    </rPh>
    <rPh sb="13" eb="14">
      <t>コミ</t>
    </rPh>
    <phoneticPr fontId="4"/>
  </si>
  <si>
    <r>
      <rPr>
        <sz val="8"/>
        <color theme="1"/>
        <rFont val="游明朝"/>
        <family val="1"/>
        <charset val="128"/>
      </rPr>
      <t>①</t>
    </r>
    <phoneticPr fontId="4"/>
  </si>
  <si>
    <r>
      <rPr>
        <sz val="8"/>
        <color theme="1"/>
        <rFont val="游明朝"/>
        <family val="1"/>
        <charset val="128"/>
      </rPr>
      <t>Ⓐ</t>
    </r>
    <phoneticPr fontId="5"/>
  </si>
  <si>
    <t>≧</t>
  </si>
  <si>
    <t>経　費　配　分　の　変　更　内　容</t>
    <phoneticPr fontId="5"/>
  </si>
  <si>
    <t>（単位：円）</t>
    <rPh sb="1" eb="3">
      <t>タンイ</t>
    </rPh>
    <rPh sb="4" eb="5">
      <t>エン</t>
    </rPh>
    <phoneticPr fontId="4"/>
  </si>
  <si>
    <t>３　助成予定額　</t>
    <rPh sb="2" eb="4">
      <t>ジョセイ</t>
    </rPh>
    <rPh sb="4" eb="6">
      <t>ヨテイ</t>
    </rPh>
    <rPh sb="6" eb="7">
      <t>ガク</t>
    </rPh>
    <phoneticPr fontId="4"/>
  </si>
  <si>
    <t>５　変更後の助成予定額</t>
    <rPh sb="2" eb="4">
      <t>ヘンコウ</t>
    </rPh>
    <rPh sb="4" eb="5">
      <t>ゴ</t>
    </rPh>
    <rPh sb="6" eb="8">
      <t>ジョセイ</t>
    </rPh>
    <rPh sb="8" eb="10">
      <t>ヨテイ</t>
    </rPh>
    <rPh sb="10" eb="11">
      <t>ガク</t>
    </rPh>
    <phoneticPr fontId="4"/>
  </si>
  <si>
    <t>変更前</t>
    <rPh sb="0" eb="3">
      <t>ヘンコウマエ</t>
    </rPh>
    <phoneticPr fontId="4"/>
  </si>
  <si>
    <t>助成予定額
(千円未満切り捨て)</t>
    <rPh sb="0" eb="2">
      <t>ジョセイ</t>
    </rPh>
    <rPh sb="2" eb="4">
      <t>ヨテイ</t>
    </rPh>
    <rPh sb="4" eb="5">
      <t>ガク</t>
    </rPh>
    <phoneticPr fontId="4"/>
  </si>
  <si>
    <t>助成対象経費</t>
    <rPh sb="0" eb="2">
      <t>ジョセイ</t>
    </rPh>
    <rPh sb="2" eb="4">
      <t>タイショウ</t>
    </rPh>
    <rPh sb="4" eb="6">
      <t>ケイヒ</t>
    </rPh>
    <phoneticPr fontId="4"/>
  </si>
  <si>
    <t>①＋②（※Ⓐが上限）</t>
    <rPh sb="7" eb="8">
      <t>テイガク</t>
    </rPh>
    <phoneticPr fontId="4"/>
  </si>
  <si>
    <t>本店所在地</t>
    <rPh sb="0" eb="2">
      <t>ホンテン</t>
    </rPh>
    <rPh sb="2" eb="3">
      <t>トコロ</t>
    </rPh>
    <rPh sb="3" eb="4">
      <t>ザイ</t>
    </rPh>
    <rPh sb="4" eb="5">
      <t>チ</t>
    </rPh>
    <phoneticPr fontId="4"/>
  </si>
  <si>
    <t>代表者</t>
    <rPh sb="0" eb="3">
      <t>ダイヒョウシャ</t>
    </rPh>
    <phoneticPr fontId="4"/>
  </si>
  <si>
    <t>様式第４号 (第10条関係）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4"/>
  </si>
  <si>
    <t>〇　印刷物制作費</t>
    <rPh sb="5" eb="6">
      <t>セイ</t>
    </rPh>
    <phoneticPr fontId="18"/>
  </si>
  <si>
    <t>印刷物制作費</t>
    <rPh sb="0" eb="3">
      <t>インサツブツ</t>
    </rPh>
    <rPh sb="3" eb="5">
      <t>セイサク</t>
    </rPh>
    <rPh sb="5" eb="6">
      <t>ヒ</t>
    </rPh>
    <phoneticPr fontId="4"/>
  </si>
  <si>
    <t>PR動画制作費</t>
    <rPh sb="2" eb="4">
      <t>ドウガ</t>
    </rPh>
    <rPh sb="4" eb="6">
      <t>セイサク</t>
    </rPh>
    <rPh sb="6" eb="7">
      <t>ヒ</t>
    </rPh>
    <phoneticPr fontId="4"/>
  </si>
  <si>
    <t>印刷物制作費　計</t>
    <rPh sb="0" eb="3">
      <t>インサツブツ</t>
    </rPh>
    <rPh sb="3" eb="5">
      <t>セイサク</t>
    </rPh>
    <rPh sb="5" eb="6">
      <t>ヒ</t>
    </rPh>
    <rPh sb="7" eb="8">
      <t>ケイ</t>
    </rPh>
    <phoneticPr fontId="18"/>
  </si>
  <si>
    <t>〇　自社webサイト制作・改修費</t>
    <rPh sb="13" eb="16">
      <t>カイシュウヒ</t>
    </rPh>
    <phoneticPr fontId="18"/>
  </si>
  <si>
    <t>自社webサイト制作・改修費　計</t>
    <rPh sb="11" eb="14">
      <t>カイシュウヒ</t>
    </rPh>
    <rPh sb="15" eb="16">
      <t>ケイ</t>
    </rPh>
    <phoneticPr fontId="18"/>
  </si>
  <si>
    <t>自社webサイト制作・改修費</t>
    <rPh sb="0" eb="2">
      <t>ジシャ</t>
    </rPh>
    <rPh sb="8" eb="10">
      <t>セイサク</t>
    </rPh>
    <rPh sb="11" eb="14">
      <t>カイシュウヒ</t>
    </rPh>
    <phoneticPr fontId="4"/>
  </si>
  <si>
    <t>広告費　計</t>
    <rPh sb="0" eb="3">
      <t>コウコクヒ</t>
    </rPh>
    <rPh sb="4" eb="5">
      <t>ケイ</t>
    </rPh>
    <phoneticPr fontId="18"/>
  </si>
  <si>
    <t>〇　広告費</t>
    <phoneticPr fontId="18"/>
  </si>
  <si>
    <t>サイト運営者のURL</t>
    <rPh sb="3" eb="6">
      <t>ウンエイシャ</t>
    </rPh>
    <phoneticPr fontId="18"/>
  </si>
  <si>
    <t>小間数</t>
    <rPh sb="0" eb="3">
      <t>コマスウ</t>
    </rPh>
    <phoneticPr fontId="18"/>
  </si>
  <si>
    <t>〕　パラスポーツ関連の製品等</t>
    <rPh sb="8" eb="10">
      <t>カンレン</t>
    </rPh>
    <rPh sb="11" eb="14">
      <t>セイヒントウ</t>
    </rPh>
    <phoneticPr fontId="4"/>
  </si>
  <si>
    <t>販売促進費</t>
  </si>
  <si>
    <t>助成対象経費の
2/3又は
経費別限度額</t>
    <rPh sb="0" eb="2">
      <t>ジョセイ</t>
    </rPh>
    <rPh sb="2" eb="4">
      <t>タイショウ</t>
    </rPh>
    <rPh sb="4" eb="6">
      <t>ケイヒ</t>
    </rPh>
    <rPh sb="11" eb="12">
      <t>マタ</t>
    </rPh>
    <rPh sb="14" eb="16">
      <t>ケイヒ</t>
    </rPh>
    <rPh sb="16" eb="17">
      <t>ベツ</t>
    </rPh>
    <rPh sb="17" eb="19">
      <t>ゲンド</t>
    </rPh>
    <rPh sb="19" eb="20">
      <t>ガク</t>
    </rPh>
    <phoneticPr fontId="4"/>
  </si>
  <si>
    <t>展示会等参加費</t>
    <phoneticPr fontId="4"/>
  </si>
  <si>
    <t xml:space="preserve"> 展示会等参加費
 ECサイト出店初期登録料
 自社webサイト制作・改修費</t>
    <phoneticPr fontId="4"/>
  </si>
  <si>
    <t>経費区分①　計</t>
  </si>
  <si>
    <t>経費区分②　計</t>
    <phoneticPr fontId="4"/>
  </si>
  <si>
    <t>合　　計（①＋②）</t>
    <rPh sb="0" eb="1">
      <t>ゴウ</t>
    </rPh>
    <rPh sb="3" eb="4">
      <t>ケイ</t>
    </rPh>
    <phoneticPr fontId="4"/>
  </si>
  <si>
    <t>〕　障害者・高齢者向け製品等</t>
    <rPh sb="2" eb="5">
      <t>ショウガイシャ</t>
    </rPh>
    <rPh sb="6" eb="9">
      <t>コウレイシャ</t>
    </rPh>
    <rPh sb="9" eb="10">
      <t>ム</t>
    </rPh>
    <rPh sb="11" eb="13">
      <t>セイヒン</t>
    </rPh>
    <rPh sb="13" eb="14">
      <t>トウ</t>
    </rPh>
    <phoneticPr fontId="4"/>
  </si>
  <si>
    <t>展示会№８</t>
    <phoneticPr fontId="18"/>
  </si>
  <si>
    <t>経費区分：ECサイト出店初期登録料、自社webサイト制作・改修費</t>
    <rPh sb="0" eb="4">
      <t>ケイヒクブン</t>
    </rPh>
    <phoneticPr fontId="18"/>
  </si>
  <si>
    <t>契約(登録)予定日</t>
    <rPh sb="0" eb="2">
      <t>ケイヤク</t>
    </rPh>
    <rPh sb="3" eb="5">
      <t>トウロク</t>
    </rPh>
    <phoneticPr fontId="18"/>
  </si>
  <si>
    <t>助成率</t>
    <rPh sb="0" eb="3">
      <t>ジョセイリツ</t>
    </rPh>
    <phoneticPr fontId="4"/>
  </si>
  <si>
    <t>申請日</t>
    <rPh sb="0" eb="3">
      <t>シンセイビ</t>
    </rPh>
    <phoneticPr fontId="4"/>
  </si>
  <si>
    <t>（ア）出展予定の展示会等の詳細（経費区分「展示会等参加費」交付申請額）</t>
    <rPh sb="13" eb="15">
      <t>ショウサイ</t>
    </rPh>
    <rPh sb="16" eb="20">
      <t>ケイヒクブン</t>
    </rPh>
    <rPh sb="21" eb="25">
      <t>テンジカイトウ</t>
    </rPh>
    <rPh sb="25" eb="28">
      <t>サンカヒ</t>
    </rPh>
    <rPh sb="29" eb="34">
      <t>コウフシンセイガク</t>
    </rPh>
    <phoneticPr fontId="18"/>
  </si>
  <si>
    <t>（イ）実施予定の販売促進活動の詳細（経費区分「販売促進費」交付申請額）</t>
    <rPh sb="3" eb="5">
      <t>ジッシ</t>
    </rPh>
    <rPh sb="5" eb="7">
      <t>ヨテイ</t>
    </rPh>
    <rPh sb="8" eb="10">
      <t>ハンバイ</t>
    </rPh>
    <rPh sb="10" eb="12">
      <t>ソクシン</t>
    </rPh>
    <rPh sb="12" eb="14">
      <t>カツドウ</t>
    </rPh>
    <rPh sb="15" eb="17">
      <t>ショウサイ</t>
    </rPh>
    <rPh sb="23" eb="28">
      <t>ハンバイソクシンヒ</t>
    </rPh>
    <phoneticPr fontId="18"/>
  </si>
  <si>
    <t>経費区分：販売促進費</t>
    <phoneticPr fontId="18"/>
  </si>
  <si>
    <t>すでに出展したものも含め、今回の変更後の出展展示会をすべて記載してください。</t>
  </si>
  <si>
    <t>すでに出展したものも含め、今回の変更後の出展展示会をすべて記載してください</t>
    <phoneticPr fontId="4"/>
  </si>
  <si>
    <t>すでに実施済みの案件を含め、今回の変更後のを全ての案件を記載してください。</t>
    <rPh sb="3" eb="6">
      <t>ジッシズ</t>
    </rPh>
    <rPh sb="8" eb="10">
      <t>アンケン</t>
    </rPh>
    <rPh sb="22" eb="23">
      <t>スベ</t>
    </rPh>
    <rPh sb="25" eb="27">
      <t>アンケン</t>
    </rPh>
    <phoneticPr fontId="4"/>
  </si>
  <si>
    <t>４　助成予定額の変更の有無</t>
    <phoneticPr fontId="4"/>
  </si>
  <si>
    <t>令和4年度年障害者向け製品等の販路開拓支援事業変更承認申請書</t>
    <rPh sb="0" eb="2">
      <t>レイワ</t>
    </rPh>
    <rPh sb="3" eb="5">
      <t>ネンド</t>
    </rPh>
    <rPh sb="5" eb="6">
      <t>ネン</t>
    </rPh>
    <rPh sb="6" eb="9">
      <t>ショウガイシャ</t>
    </rPh>
    <rPh sb="9" eb="10">
      <t>ム</t>
    </rPh>
    <rPh sb="11" eb="13">
      <t>セイヒン</t>
    </rPh>
    <rPh sb="13" eb="14">
      <t>トウ</t>
    </rPh>
    <rPh sb="15" eb="17">
      <t>ハンロ</t>
    </rPh>
    <rPh sb="17" eb="19">
      <t>カイタク</t>
    </rPh>
    <rPh sb="19" eb="21">
      <t>シエン</t>
    </rPh>
    <rPh sb="21" eb="23">
      <t>ジギョウ</t>
    </rPh>
    <rPh sb="23" eb="25">
      <t>ヘンコウ</t>
    </rPh>
    <rPh sb="25" eb="27">
      <t>ショウニン</t>
    </rPh>
    <rPh sb="27" eb="29">
      <t>シンセイ</t>
    </rPh>
    <rPh sb="29" eb="30">
      <t>ショ</t>
    </rPh>
    <phoneticPr fontId="4"/>
  </si>
  <si>
    <t>助成事業の内容について下記のとおり変更申請します。</t>
    <phoneticPr fontId="4"/>
  </si>
  <si>
    <t>号をもって交付決定の通知があった</t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</si>
  <si>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</si>
  <si>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</si>
  <si>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</si>
  <si>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選択してください</t>
  </si>
  <si>
    <t>日 4東中企助第</t>
    <rPh sb="0" eb="1">
      <t>ヒ</t>
    </rPh>
    <phoneticPr fontId="4"/>
  </si>
  <si>
    <t>様式第４号（付表１－１）</t>
    <rPh sb="6" eb="8">
      <t>フヒョウ</t>
    </rPh>
    <phoneticPr fontId="18"/>
  </si>
  <si>
    <t>様式第４号（付表１－２）</t>
    <phoneticPr fontId="18"/>
  </si>
  <si>
    <t>様式第４号（付表１－３）</t>
    <phoneticPr fontId="18"/>
  </si>
  <si>
    <t>様式第４号（付表１－４）</t>
    <phoneticPr fontId="18"/>
  </si>
  <si>
    <t>すでに実施済みの案件を含め、今回の変更後の全ての案件を記載してください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</si>
</sst>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 "/>
    <numFmt numFmtId="177" formatCode="[$-411]ggge&quot;年&quot;m&quot;月&quot;d&quot;日付&quot;"/>
    <numFmt numFmtId="178" formatCode="[$-F800]dddd\,\ mmmm\ dd\,\ yyyy"/>
    <numFmt numFmtId="179" formatCode="[$-411]ge\.m\.d;@"/>
    <numFmt numFmtId="180" formatCode="&quot;¥&quot;#,##0_);[Red]\(&quot;¥&quot;#,##0\)"/>
    <numFmt numFmtId="181" formatCode="&quot;¥&quot;#,##0;[Red]&quot;¥&quot;#,##0"/>
    <numFmt numFmtId="182" formatCode="0000"/>
    <numFmt numFmtId="183" formatCode="[$-411]ggge&quot;年&quot;m&quot;月&quot;d&quot;日&quot;;@"/>
  </numFmts>
  <fonts count="8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游明朝"/>
      <family val="1"/>
      <charset val="128"/>
    </font>
    <font>
      <sz val="11"/>
      <name val="游明朝"/>
      <family val="1"/>
      <charset val="128"/>
    </font>
    <font>
      <b/>
      <sz val="11"/>
      <name val="游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.5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.5"/>
      <color rgb="FF262626"/>
      <name val="游明朝"/>
      <family val="1"/>
      <charset val="128"/>
    </font>
    <font>
      <b/>
      <sz val="10.5"/>
      <color rgb="FFFF0000"/>
      <name val="游明朝"/>
      <family val="1"/>
      <charset val="128"/>
    </font>
    <font>
      <b/>
      <sz val="9"/>
      <color theme="1"/>
      <name val="游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sz val="10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10"/>
      <color theme="1"/>
      <name val="游明朝"/>
      <family val="1"/>
      <charset val="128"/>
    </font>
    <font>
      <sz val="10"/>
      <color theme="1"/>
      <name val="游ゴシック"/>
      <family val="3"/>
      <charset val="128"/>
    </font>
    <font>
      <u/>
      <sz val="11"/>
      <color theme="10"/>
      <name val="游明朝"/>
      <family val="1"/>
      <charset val="128"/>
    </font>
    <font>
      <b/>
      <sz val="8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9"/>
      <name val="游ゴシック Medium"/>
      <family val="3"/>
      <charset val="128"/>
    </font>
    <font>
      <sz val="10"/>
      <color theme="1"/>
      <name val="游ゴシック Medium"/>
      <family val="3"/>
      <charset val="128"/>
    </font>
    <font>
      <sz val="10.5"/>
      <color theme="1"/>
      <name val="游ゴシック Medium"/>
      <family val="3"/>
      <charset val="128"/>
    </font>
    <font>
      <sz val="9"/>
      <color theme="1"/>
      <name val="游ゴシック Medium"/>
      <family val="3"/>
      <charset val="128"/>
    </font>
    <font>
      <sz val="10.5"/>
      <color theme="1"/>
      <name val="Verdana"/>
      <family val="2"/>
    </font>
    <font>
      <sz val="8"/>
      <color theme="1"/>
      <name val="Verdana"/>
      <family val="2"/>
    </font>
    <font>
      <b/>
      <sz val="10.5"/>
      <color theme="1"/>
      <name val="游ゴシック Medium"/>
      <family val="3"/>
      <charset val="128"/>
    </font>
    <font>
      <sz val="14"/>
      <color theme="1"/>
      <name val="Verdana"/>
      <family val="2"/>
    </font>
    <font>
      <sz val="12"/>
      <color theme="1"/>
      <name val="游ゴシック Medium"/>
      <family val="3"/>
      <charset val="128"/>
    </font>
    <font>
      <b/>
      <sz val="10.5"/>
      <color theme="1"/>
      <name val="游ゴシック"/>
      <family val="3"/>
      <charset val="128"/>
    </font>
    <font>
      <sz val="11"/>
      <name val="游ゴシック Medium"/>
      <family val="3"/>
      <charset val="128"/>
    </font>
    <font>
      <b/>
      <sz val="8"/>
      <color theme="1"/>
      <name val="Verdana"/>
      <family val="2"/>
    </font>
    <font>
      <b/>
      <sz val="10.5"/>
      <color theme="1"/>
      <name val="Verdana"/>
      <family val="2"/>
    </font>
    <font>
      <sz val="8"/>
      <color theme="1"/>
      <name val="游ゴシック Medium"/>
      <family val="3"/>
      <charset val="128"/>
    </font>
    <font>
      <sz val="12"/>
      <name val="游明朝"/>
      <family val="1"/>
      <charset val="128"/>
    </font>
    <font>
      <b/>
      <sz val="6"/>
      <color theme="1"/>
      <name val="游ゴシック Medium"/>
      <family val="3"/>
      <charset val="128"/>
    </font>
    <font>
      <b/>
      <sz val="8"/>
      <color theme="1"/>
      <name val="游ゴシック Medium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2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9"/>
      <color theme="10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6"/>
      <color theme="1"/>
      <name val="ＭＳ Ｐゴシック"/>
      <family val="3"/>
      <charset val="128"/>
      <scheme val="minor"/>
    </font>
    <font>
      <b/>
      <sz val="5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10"/>
      <name val="游明朝"/>
      <family val="1"/>
      <charset val="128"/>
    </font>
    <font>
      <sz val="10"/>
      <name val="游ゴシック Medium"/>
      <family val="3"/>
      <charset val="128"/>
    </font>
    <font>
      <sz val="12"/>
      <color theme="1"/>
      <name val="游明朝"/>
      <family val="1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b/>
      <sz val="16"/>
      <color rgb="FFFF0000"/>
      <name val="ＭＳ Ｐゴシック"/>
      <family val="2"/>
      <charset val="128"/>
      <scheme val="minor"/>
    </font>
    <font>
      <b/>
      <sz val="12"/>
      <color rgb="FFFF0000"/>
      <name val="ＭＳ Ｐゴシック"/>
      <family val="2"/>
      <charset val="128"/>
      <scheme val="minor"/>
    </font>
    <font>
      <sz val="11"/>
      <color theme="0" tint="-0.34998626667073579"/>
      <name val="ＭＳ 明朝"/>
      <family val="1"/>
      <charset val="128"/>
    </font>
    <font>
      <b/>
      <sz val="8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b/>
      <sz val="16"/>
      <color rgb="FFFF0000"/>
      <name val="ＭＳ Ｐゴシック"/>
      <family val="3"/>
      <charset val="128"/>
    </font>
    <font>
      <sz val="8"/>
      <name val="ＭＳ Ｐゴシック"/>
      <family val="3"/>
      <charset val="128"/>
      <scheme val="minor"/>
    </font>
    <font>
      <sz val="8"/>
      <name val="游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16"/>
      <color rgb="FFFF0000"/>
      <name val="ＭＳ Ｐゴシック"/>
      <family val="3"/>
      <charset val="128"/>
    </font>
    <font>
      <b/>
      <sz val="10.5"/>
      <color theme="0"/>
      <name val="游明朝"/>
      <family val="1"/>
      <charset val="128"/>
    </font>
    <font>
      <sz val="11"/>
      <color theme="0"/>
      <name val="游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4">
    <xf numFmtId="0" fontId="0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9" fillId="0" borderId="0"/>
    <xf numFmtId="0" fontId="3" fillId="0" borderId="0"/>
    <xf numFmtId="0" fontId="3" fillId="0" borderId="0">
      <alignment vertical="center"/>
    </xf>
    <xf numFmtId="0" fontId="17" fillId="0" borderId="0">
      <alignment vertical="center"/>
    </xf>
    <xf numFmtId="0" fontId="19" fillId="0" borderId="0"/>
    <xf numFmtId="0" fontId="23" fillId="0" borderId="0" applyNumberForma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1">
    <xf numFmtId="0" fontId="0" fillId="0" borderId="0" xfId="0"/>
    <xf numFmtId="0" fontId="7" fillId="0" borderId="0" xfId="0" applyFont="1"/>
    <xf numFmtId="0" fontId="7" fillId="0" borderId="0" xfId="0" applyFont="1" applyAlignment="1">
      <alignment horizontal="right" vertical="center" inden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/>
    </xf>
    <xf numFmtId="0" fontId="7" fillId="0" borderId="0" xfId="0" applyFont="1" applyAlignment="1"/>
    <xf numFmtId="0" fontId="7" fillId="0" borderId="0" xfId="0" applyFont="1" applyAlignment="1">
      <alignment horizontal="distributed" vertical="center"/>
    </xf>
    <xf numFmtId="0" fontId="7" fillId="0" borderId="0" xfId="0" applyFont="1" applyAlignment="1">
      <alignment vertical="top"/>
    </xf>
    <xf numFmtId="0" fontId="8" fillId="0" borderId="0" xfId="0" applyFont="1"/>
    <xf numFmtId="0" fontId="7" fillId="0" borderId="0" xfId="0" applyFont="1" applyBorder="1" applyAlignment="1">
      <alignment vertical="center"/>
    </xf>
    <xf numFmtId="0" fontId="13" fillId="0" borderId="0" xfId="4" applyFont="1" applyFill="1" applyAlignment="1">
      <alignment vertical="center"/>
    </xf>
    <xf numFmtId="0" fontId="11" fillId="0" borderId="0" xfId="4" applyFont="1" applyFill="1" applyBorder="1" applyAlignment="1">
      <alignment horizontal="center" vertical="center"/>
    </xf>
    <xf numFmtId="0" fontId="14" fillId="0" borderId="0" xfId="4" applyFont="1" applyFill="1" applyBorder="1" applyAlignment="1">
      <alignment horizontal="center" vertical="center"/>
    </xf>
    <xf numFmtId="0" fontId="0" fillId="0" borderId="0" xfId="0" applyFill="1"/>
    <xf numFmtId="179" fontId="29" fillId="7" borderId="31" xfId="8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4" applyFont="1" applyFill="1" applyAlignment="1">
      <alignment horizontal="left" vertical="center"/>
    </xf>
    <xf numFmtId="0" fontId="10" fillId="0" borderId="0" xfId="4" applyFont="1" applyFill="1" applyAlignment="1">
      <alignment vertical="center"/>
    </xf>
    <xf numFmtId="176" fontId="41" fillId="0" borderId="22" xfId="4" applyNumberFormat="1" applyFont="1" applyFill="1" applyBorder="1" applyAlignment="1">
      <alignment horizontal="right" vertical="center" shrinkToFit="1"/>
    </xf>
    <xf numFmtId="176" fontId="41" fillId="0" borderId="23" xfId="4" applyNumberFormat="1" applyFont="1" applyFill="1" applyBorder="1" applyAlignment="1">
      <alignment horizontal="right" vertical="center" shrinkToFit="1"/>
    </xf>
    <xf numFmtId="176" fontId="41" fillId="4" borderId="23" xfId="4" applyNumberFormat="1" applyFont="1" applyFill="1" applyBorder="1" applyAlignment="1">
      <alignment vertical="center" shrinkToFit="1"/>
    </xf>
    <xf numFmtId="176" fontId="42" fillId="0" borderId="23" xfId="4" applyNumberFormat="1" applyFont="1" applyFill="1" applyBorder="1" applyAlignment="1">
      <alignment horizontal="right" vertical="center" shrinkToFit="1"/>
    </xf>
    <xf numFmtId="176" fontId="41" fillId="0" borderId="25" xfId="4" applyNumberFormat="1" applyFont="1" applyFill="1" applyBorder="1" applyAlignment="1">
      <alignment horizontal="right" vertical="center" shrinkToFit="1"/>
    </xf>
    <xf numFmtId="176" fontId="42" fillId="0" borderId="42" xfId="4" applyNumberFormat="1" applyFont="1" applyFill="1" applyBorder="1" applyAlignment="1">
      <alignment horizontal="right" vertical="center" shrinkToFit="1"/>
    </xf>
    <xf numFmtId="176" fontId="42" fillId="4" borderId="17" xfId="4" applyNumberFormat="1" applyFont="1" applyFill="1" applyBorder="1" applyAlignment="1">
      <alignment horizontal="right" vertical="center" shrinkToFit="1"/>
    </xf>
    <xf numFmtId="176" fontId="15" fillId="4" borderId="17" xfId="4" applyNumberFormat="1" applyFont="1" applyFill="1" applyBorder="1" applyAlignment="1">
      <alignment horizontal="right" vertical="center" shrinkToFit="1"/>
    </xf>
    <xf numFmtId="0" fontId="38" fillId="6" borderId="22" xfId="4" applyFont="1" applyFill="1" applyBorder="1" applyAlignment="1">
      <alignment horizontal="center" vertical="center"/>
    </xf>
    <xf numFmtId="0" fontId="38" fillId="6" borderId="23" xfId="4" applyFont="1" applyFill="1" applyBorder="1" applyAlignment="1">
      <alignment horizontal="center" vertical="center" shrinkToFit="1"/>
    </xf>
    <xf numFmtId="176" fontId="44" fillId="0" borderId="46" xfId="4" applyNumberFormat="1" applyFont="1" applyFill="1" applyBorder="1" applyAlignment="1">
      <alignment horizontal="center" vertical="center" shrinkToFit="1"/>
    </xf>
    <xf numFmtId="0" fontId="45" fillId="0" borderId="0" xfId="4" applyFont="1" applyFill="1" applyBorder="1" applyAlignment="1">
      <alignment horizontal="center" vertical="center"/>
    </xf>
    <xf numFmtId="0" fontId="40" fillId="0" borderId="0" xfId="4" applyFont="1" applyFill="1" applyAlignment="1">
      <alignment horizontal="right" vertical="center"/>
    </xf>
    <xf numFmtId="0" fontId="7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47" fillId="0" borderId="0" xfId="0" applyFont="1" applyAlignment="1">
      <alignment horizontal="left" vertical="center"/>
    </xf>
    <xf numFmtId="176" fontId="44" fillId="0" borderId="44" xfId="4" applyNumberFormat="1" applyFont="1" applyFill="1" applyBorder="1" applyAlignment="1">
      <alignment horizontal="center" vertical="center" shrinkToFit="1"/>
    </xf>
    <xf numFmtId="176" fontId="48" fillId="0" borderId="2" xfId="4" applyNumberFormat="1" applyFont="1" applyFill="1" applyBorder="1" applyAlignment="1">
      <alignment horizontal="right" vertical="center" shrinkToFit="1"/>
    </xf>
    <xf numFmtId="176" fontId="49" fillId="0" borderId="6" xfId="4" applyNumberFormat="1" applyFont="1" applyFill="1" applyBorder="1" applyAlignment="1">
      <alignment horizontal="right" vertical="center" shrinkToFit="1"/>
    </xf>
    <xf numFmtId="176" fontId="49" fillId="0" borderId="65" xfId="4" applyNumberFormat="1" applyFont="1" applyFill="1" applyBorder="1" applyAlignment="1">
      <alignment horizontal="right" vertical="center" shrinkToFit="1"/>
    </xf>
    <xf numFmtId="176" fontId="50" fillId="0" borderId="3" xfId="4" applyNumberFormat="1" applyFont="1" applyFill="1" applyBorder="1" applyAlignment="1">
      <alignment horizontal="right" vertical="center" shrinkToFit="1"/>
    </xf>
    <xf numFmtId="0" fontId="7" fillId="0" borderId="0" xfId="0" applyFont="1" applyAlignment="1">
      <alignment vertical="center" shrinkToFit="1"/>
    </xf>
    <xf numFmtId="0" fontId="45" fillId="0" borderId="0" xfId="4" applyFont="1" applyFill="1" applyBorder="1" applyAlignment="1">
      <alignment horizontal="center" vertical="center"/>
    </xf>
    <xf numFmtId="0" fontId="39" fillId="6" borderId="44" xfId="4" applyFont="1" applyFill="1" applyBorder="1" applyAlignment="1">
      <alignment vertical="center" textRotation="255" wrapText="1"/>
    </xf>
    <xf numFmtId="0" fontId="39" fillId="6" borderId="16" xfId="4" applyFont="1" applyFill="1" applyBorder="1" applyAlignment="1">
      <alignment horizontal="center" vertical="center"/>
    </xf>
    <xf numFmtId="0" fontId="39" fillId="6" borderId="31" xfId="4" applyFont="1" applyFill="1" applyBorder="1" applyAlignment="1">
      <alignment vertical="center" textRotation="255" wrapText="1"/>
    </xf>
    <xf numFmtId="49" fontId="20" fillId="0" borderId="0" xfId="7" applyNumberFormat="1" applyFont="1" applyAlignment="1" applyProtection="1"/>
    <xf numFmtId="0" fontId="67" fillId="7" borderId="31" xfId="8" applyFont="1" applyFill="1" applyBorder="1" applyAlignment="1" applyProtection="1">
      <alignment horizontal="center" vertical="center" shrinkToFit="1"/>
      <protection locked="0"/>
    </xf>
    <xf numFmtId="12" fontId="75" fillId="0" borderId="0" xfId="4" applyNumberFormat="1" applyFont="1" applyFill="1" applyBorder="1" applyAlignment="1">
      <alignment vertical="center"/>
    </xf>
    <xf numFmtId="0" fontId="10" fillId="0" borderId="0" xfId="4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77" fontId="7" fillId="0" borderId="0" xfId="0" applyNumberFormat="1" applyFont="1" applyAlignment="1">
      <alignment horizontal="distributed" vertical="center"/>
    </xf>
    <xf numFmtId="183" fontId="7" fillId="0" borderId="0" xfId="0" applyNumberFormat="1" applyFont="1" applyFill="1" applyAlignment="1">
      <alignment horizontal="right" vertical="center"/>
    </xf>
    <xf numFmtId="0" fontId="6" fillId="0" borderId="0" xfId="12" applyFont="1" applyAlignment="1" applyProtection="1">
      <alignment vertical="center"/>
    </xf>
    <xf numFmtId="0" fontId="1" fillId="0" borderId="0" xfId="12" applyProtection="1">
      <alignment vertical="center"/>
    </xf>
    <xf numFmtId="0" fontId="1" fillId="0" borderId="0" xfId="12" applyAlignment="1" applyProtection="1">
      <alignment horizontal="center" vertical="center"/>
    </xf>
    <xf numFmtId="0" fontId="21" fillId="0" borderId="0" xfId="12" applyFont="1" applyAlignment="1" applyProtection="1">
      <alignment vertical="center"/>
    </xf>
    <xf numFmtId="0" fontId="21" fillId="0" borderId="0" xfId="12" applyFont="1" applyAlignment="1" applyProtection="1">
      <alignment horizontal="right" vertical="center"/>
    </xf>
    <xf numFmtId="0" fontId="56" fillId="0" borderId="0" xfId="12" applyFont="1" applyFill="1" applyProtection="1">
      <alignment vertical="center"/>
    </xf>
    <xf numFmtId="0" fontId="54" fillId="0" borderId="0" xfId="12" applyFont="1" applyProtection="1">
      <alignment vertical="center"/>
    </xf>
    <xf numFmtId="0" fontId="76" fillId="0" borderId="0" xfId="12" applyFont="1" applyProtection="1">
      <alignment vertical="center"/>
    </xf>
    <xf numFmtId="0" fontId="57" fillId="0" borderId="0" xfId="12" applyFont="1" applyProtection="1">
      <alignment vertical="center"/>
    </xf>
    <xf numFmtId="0" fontId="58" fillId="0" borderId="0" xfId="12" applyFont="1" applyProtection="1">
      <alignment vertical="center"/>
    </xf>
    <xf numFmtId="0" fontId="59" fillId="0" borderId="4" xfId="12" applyFont="1" applyBorder="1" applyAlignment="1" applyProtection="1">
      <alignment vertical="center"/>
    </xf>
    <xf numFmtId="0" fontId="60" fillId="0" borderId="0" xfId="12" applyFont="1" applyFill="1" applyBorder="1" applyAlignment="1" applyProtection="1">
      <alignment vertical="top" wrapText="1"/>
    </xf>
    <xf numFmtId="0" fontId="61" fillId="0" borderId="5" xfId="12" applyFont="1" applyFill="1" applyBorder="1" applyAlignment="1" applyProtection="1">
      <alignment horizontal="left" vertical="top" wrapText="1"/>
    </xf>
    <xf numFmtId="0" fontId="1" fillId="2" borderId="4" xfId="12" applyFill="1" applyBorder="1" applyProtection="1">
      <alignment vertical="center"/>
    </xf>
    <xf numFmtId="0" fontId="22" fillId="7" borderId="31" xfId="12" applyFont="1" applyFill="1" applyBorder="1" applyAlignment="1" applyProtection="1">
      <alignment horizontal="center" vertical="center" shrinkToFit="1"/>
      <protection locked="0"/>
    </xf>
    <xf numFmtId="0" fontId="66" fillId="6" borderId="22" xfId="12" applyFont="1" applyFill="1" applyBorder="1" applyAlignment="1" applyProtection="1">
      <alignment horizontal="center" vertical="center" shrinkToFit="1"/>
    </xf>
    <xf numFmtId="0" fontId="66" fillId="7" borderId="32" xfId="12" applyFont="1" applyFill="1" applyBorder="1" applyAlignment="1" applyProtection="1">
      <alignment vertical="center" shrinkToFit="1"/>
      <protection locked="0"/>
    </xf>
    <xf numFmtId="0" fontId="77" fillId="0" borderId="0" xfId="12" applyFont="1" applyProtection="1">
      <alignment vertical="center"/>
    </xf>
    <xf numFmtId="0" fontId="68" fillId="6" borderId="25" xfId="12" applyFont="1" applyFill="1" applyBorder="1" applyAlignment="1" applyProtection="1">
      <alignment horizontal="center" vertical="center" shrinkToFit="1"/>
    </xf>
    <xf numFmtId="0" fontId="68" fillId="6" borderId="22" xfId="12" applyFont="1" applyFill="1" applyBorder="1" applyAlignment="1" applyProtection="1">
      <alignment horizontal="center" vertical="center" shrinkToFit="1"/>
    </xf>
    <xf numFmtId="0" fontId="54" fillId="0" borderId="0" xfId="12" applyFont="1" applyFill="1" applyProtection="1">
      <alignment vertical="center"/>
    </xf>
    <xf numFmtId="179" fontId="33" fillId="7" borderId="43" xfId="12" applyNumberFormat="1" applyFont="1" applyFill="1" applyBorder="1" applyAlignment="1" applyProtection="1">
      <alignment horizontal="center" vertical="center" shrinkToFit="1"/>
      <protection locked="0"/>
    </xf>
    <xf numFmtId="0" fontId="78" fillId="0" borderId="0" xfId="12" applyFont="1" applyProtection="1">
      <alignment vertical="center"/>
    </xf>
    <xf numFmtId="0" fontId="1" fillId="0" borderId="0" xfId="12" applyBorder="1" applyProtection="1">
      <alignment vertical="center"/>
    </xf>
    <xf numFmtId="0" fontId="16" fillId="7" borderId="31" xfId="12" applyFont="1" applyFill="1" applyBorder="1" applyAlignment="1" applyProtection="1">
      <alignment horizontal="center" vertical="center" shrinkToFit="1"/>
      <protection locked="0"/>
    </xf>
    <xf numFmtId="0" fontId="16" fillId="7" borderId="42" xfId="12" applyFont="1" applyFill="1" applyBorder="1" applyAlignment="1" applyProtection="1">
      <alignment horizontal="center" vertical="center" shrinkToFit="1"/>
      <protection locked="0"/>
    </xf>
    <xf numFmtId="0" fontId="1" fillId="0" borderId="0" xfId="12" applyBorder="1" applyAlignment="1" applyProtection="1">
      <alignment horizontal="center" vertical="center"/>
    </xf>
    <xf numFmtId="0" fontId="1" fillId="2" borderId="9" xfId="12" applyFill="1" applyBorder="1" applyProtection="1">
      <alignment vertical="center"/>
    </xf>
    <xf numFmtId="0" fontId="1" fillId="2" borderId="6" xfId="12" applyFill="1" applyBorder="1" applyProtection="1">
      <alignment vertical="center"/>
    </xf>
    <xf numFmtId="0" fontId="71" fillId="0" borderId="0" xfId="12" applyFont="1" applyProtection="1">
      <alignment vertical="center"/>
    </xf>
    <xf numFmtId="0" fontId="79" fillId="0" borderId="0" xfId="12" applyFont="1" applyProtection="1">
      <alignment vertical="center"/>
    </xf>
    <xf numFmtId="0" fontId="1" fillId="0" borderId="2" xfId="12" applyBorder="1" applyProtection="1">
      <alignment vertical="center"/>
    </xf>
    <xf numFmtId="0" fontId="1" fillId="0" borderId="1" xfId="12" applyBorder="1" applyProtection="1">
      <alignment vertical="center"/>
    </xf>
    <xf numFmtId="0" fontId="1" fillId="0" borderId="0" xfId="12" applyAlignment="1" applyProtection="1">
      <alignment vertical="center"/>
    </xf>
    <xf numFmtId="0" fontId="1" fillId="2" borderId="9" xfId="12" applyFill="1" applyBorder="1" applyAlignment="1" applyProtection="1">
      <alignment vertical="center"/>
    </xf>
    <xf numFmtId="0" fontId="62" fillId="6" borderId="2" xfId="12" applyFont="1" applyFill="1" applyBorder="1" applyAlignment="1" applyProtection="1">
      <alignment horizontal="left" vertical="center"/>
    </xf>
    <xf numFmtId="0" fontId="9" fillId="6" borderId="1" xfId="12" applyFont="1" applyFill="1" applyBorder="1" applyAlignment="1" applyProtection="1">
      <alignment vertical="center" wrapText="1" shrinkToFit="1"/>
    </xf>
    <xf numFmtId="0" fontId="9" fillId="6" borderId="3" xfId="12" applyFont="1" applyFill="1" applyBorder="1" applyAlignment="1" applyProtection="1">
      <alignment vertical="center" wrapText="1" shrinkToFit="1"/>
    </xf>
    <xf numFmtId="178" fontId="37" fillId="8" borderId="22" xfId="12" applyNumberFormat="1" applyFont="1" applyFill="1" applyBorder="1" applyAlignment="1" applyProtection="1">
      <alignment horizontal="center" vertical="center" shrinkToFit="1"/>
    </xf>
    <xf numFmtId="179" fontId="35" fillId="7" borderId="13" xfId="12" applyNumberFormat="1" applyFont="1" applyFill="1" applyBorder="1" applyAlignment="1" applyProtection="1">
      <alignment horizontal="right" vertical="center" shrinkToFit="1"/>
      <protection locked="0"/>
    </xf>
    <xf numFmtId="180" fontId="35" fillId="7" borderId="12" xfId="13" applyNumberFormat="1" applyFont="1" applyFill="1" applyBorder="1" applyAlignment="1" applyProtection="1">
      <alignment vertical="center" shrinkToFit="1"/>
      <protection locked="0"/>
    </xf>
    <xf numFmtId="179" fontId="12" fillId="7" borderId="31" xfId="12" applyNumberFormat="1" applyFont="1" applyFill="1" applyBorder="1" applyAlignment="1" applyProtection="1">
      <alignment horizontal="left" vertical="center" shrinkToFit="1"/>
      <protection locked="0"/>
    </xf>
    <xf numFmtId="180" fontId="35" fillId="7" borderId="11" xfId="13" applyNumberFormat="1" applyFont="1" applyFill="1" applyBorder="1" applyAlignment="1" applyProtection="1">
      <alignment vertical="center" shrinkToFit="1"/>
      <protection locked="0"/>
    </xf>
    <xf numFmtId="179" fontId="35" fillId="7" borderId="14" xfId="12" applyNumberFormat="1" applyFont="1" applyFill="1" applyBorder="1" applyAlignment="1" applyProtection="1">
      <alignment horizontal="right" vertical="center" shrinkToFit="1"/>
      <protection locked="0"/>
    </xf>
    <xf numFmtId="180" fontId="35" fillId="7" borderId="73" xfId="13" applyNumberFormat="1" applyFont="1" applyFill="1" applyBorder="1" applyAlignment="1" applyProtection="1">
      <alignment vertical="center" shrinkToFit="1"/>
      <protection locked="0"/>
    </xf>
    <xf numFmtId="0" fontId="31" fillId="8" borderId="0" xfId="12" applyFont="1" applyFill="1" applyBorder="1" applyAlignment="1" applyProtection="1">
      <alignment horizontal="center" vertical="center"/>
    </xf>
    <xf numFmtId="180" fontId="36" fillId="0" borderId="12" xfId="12" applyNumberFormat="1" applyFont="1" applyBorder="1" applyAlignment="1" applyProtection="1">
      <alignment horizontal="right" vertical="center" shrinkToFit="1"/>
    </xf>
    <xf numFmtId="0" fontId="31" fillId="8" borderId="10" xfId="12" applyFont="1" applyFill="1" applyBorder="1" applyAlignment="1" applyProtection="1">
      <alignment horizontal="center" vertical="center"/>
    </xf>
    <xf numFmtId="180" fontId="36" fillId="0" borderId="73" xfId="12" applyNumberFormat="1" applyFont="1" applyBorder="1" applyAlignment="1" applyProtection="1">
      <alignment horizontal="right" vertical="center" shrinkToFit="1"/>
    </xf>
    <xf numFmtId="0" fontId="62" fillId="8" borderId="2" xfId="12" applyFont="1" applyFill="1" applyBorder="1" applyProtection="1">
      <alignment vertical="center"/>
    </xf>
    <xf numFmtId="0" fontId="62" fillId="6" borderId="1" xfId="12" applyFont="1" applyFill="1" applyBorder="1" applyAlignment="1" applyProtection="1">
      <alignment vertical="center" wrapText="1" shrinkToFit="1"/>
    </xf>
    <xf numFmtId="0" fontId="62" fillId="6" borderId="3" xfId="12" applyFont="1" applyFill="1" applyBorder="1" applyAlignment="1" applyProtection="1">
      <alignment vertical="center" wrapText="1" shrinkToFit="1"/>
    </xf>
    <xf numFmtId="0" fontId="27" fillId="7" borderId="22" xfId="12" applyFont="1" applyFill="1" applyBorder="1" applyAlignment="1" applyProtection="1">
      <alignment vertical="center" shrinkToFit="1"/>
      <protection locked="0"/>
    </xf>
    <xf numFmtId="0" fontId="1" fillId="6" borderId="22" xfId="12" applyFont="1" applyFill="1" applyBorder="1" applyAlignment="1" applyProtection="1">
      <alignment horizontal="center" vertical="center" shrinkToFit="1"/>
    </xf>
    <xf numFmtId="178" fontId="73" fillId="7" borderId="22" xfId="12" applyNumberFormat="1" applyFont="1" applyFill="1" applyBorder="1" applyAlignment="1" applyProtection="1">
      <alignment vertical="center" shrinkToFit="1"/>
      <protection locked="0"/>
    </xf>
    <xf numFmtId="178" fontId="74" fillId="8" borderId="22" xfId="12" applyNumberFormat="1" applyFont="1" applyFill="1" applyBorder="1" applyAlignment="1" applyProtection="1">
      <alignment horizontal="center" vertical="center" shrinkToFit="1"/>
    </xf>
    <xf numFmtId="179" fontId="35" fillId="7" borderId="31" xfId="12" applyNumberFormat="1" applyFont="1" applyFill="1" applyBorder="1" applyAlignment="1" applyProtection="1">
      <alignment horizontal="right" vertical="center" shrinkToFit="1"/>
      <protection locked="0"/>
    </xf>
    <xf numFmtId="179" fontId="35" fillId="7" borderId="42" xfId="12" applyNumberFormat="1" applyFont="1" applyFill="1" applyBorder="1" applyAlignment="1" applyProtection="1">
      <alignment horizontal="right" vertical="center" shrinkToFit="1"/>
      <protection locked="0"/>
    </xf>
    <xf numFmtId="0" fontId="1" fillId="8" borderId="0" xfId="12" applyFill="1" applyBorder="1" applyAlignment="1" applyProtection="1">
      <alignment horizontal="center" vertical="center"/>
    </xf>
    <xf numFmtId="0" fontId="1" fillId="2" borderId="35" xfId="12" applyFill="1" applyBorder="1" applyProtection="1">
      <alignment vertical="center"/>
    </xf>
    <xf numFmtId="0" fontId="1" fillId="8" borderId="10" xfId="12" applyFill="1" applyBorder="1" applyAlignment="1" applyProtection="1">
      <alignment horizontal="center" vertical="center"/>
    </xf>
    <xf numFmtId="180" fontId="36" fillId="0" borderId="11" xfId="12" applyNumberFormat="1" applyFont="1" applyBorder="1" applyAlignment="1" applyProtection="1">
      <alignment horizontal="right" vertical="center" shrinkToFit="1"/>
    </xf>
    <xf numFmtId="0" fontId="1" fillId="2" borderId="0" xfId="12" applyFill="1" applyProtection="1">
      <alignment vertical="center"/>
    </xf>
    <xf numFmtId="0" fontId="1" fillId="0" borderId="0" xfId="12" applyAlignment="1" applyProtection="1">
      <alignment horizontal="center" vertical="center" shrinkToFit="1"/>
    </xf>
    <xf numFmtId="0" fontId="56" fillId="6" borderId="0" xfId="12" applyFont="1" applyFill="1" applyBorder="1" applyProtection="1">
      <alignment vertical="center"/>
    </xf>
    <xf numFmtId="0" fontId="56" fillId="6" borderId="0" xfId="12" applyFont="1" applyFill="1" applyProtection="1">
      <alignment vertical="center"/>
    </xf>
    <xf numFmtId="0" fontId="9" fillId="9" borderId="38" xfId="12" applyFont="1" applyFill="1" applyBorder="1" applyAlignment="1" applyProtection="1">
      <alignment vertical="center"/>
    </xf>
    <xf numFmtId="0" fontId="9" fillId="9" borderId="7" xfId="12" applyFont="1" applyFill="1" applyBorder="1" applyAlignment="1" applyProtection="1">
      <alignment vertical="center"/>
    </xf>
    <xf numFmtId="0" fontId="62" fillId="9" borderId="7" xfId="12" applyFont="1" applyFill="1" applyBorder="1" applyAlignment="1" applyProtection="1">
      <alignment vertical="center"/>
    </xf>
    <xf numFmtId="0" fontId="62" fillId="9" borderId="8" xfId="12" applyFont="1" applyFill="1" applyBorder="1" applyAlignment="1" applyProtection="1">
      <alignment vertical="center"/>
    </xf>
    <xf numFmtId="181" fontId="9" fillId="9" borderId="0" xfId="12" applyNumberFormat="1" applyFont="1" applyFill="1" applyBorder="1" applyAlignment="1" applyProtection="1">
      <alignment horizontal="right" vertical="center" shrinkToFit="1"/>
    </xf>
    <xf numFmtId="0" fontId="6" fillId="9" borderId="2" xfId="12" applyFont="1" applyFill="1" applyBorder="1" applyAlignment="1" applyProtection="1">
      <alignment vertical="center"/>
    </xf>
    <xf numFmtId="0" fontId="1" fillId="9" borderId="9" xfId="12" applyFill="1" applyBorder="1" applyProtection="1">
      <alignment vertical="center"/>
    </xf>
    <xf numFmtId="0" fontId="62" fillId="8" borderId="4" xfId="12" applyFont="1" applyFill="1" applyBorder="1" applyAlignment="1" applyProtection="1">
      <alignment vertical="center"/>
    </xf>
    <xf numFmtId="0" fontId="62" fillId="8" borderId="0" xfId="12" applyFont="1" applyFill="1" applyBorder="1" applyAlignment="1" applyProtection="1">
      <alignment vertical="center"/>
    </xf>
    <xf numFmtId="0" fontId="62" fillId="8" borderId="5" xfId="12" applyFont="1" applyFill="1" applyBorder="1" applyAlignment="1" applyProtection="1">
      <alignment vertical="center"/>
    </xf>
    <xf numFmtId="0" fontId="69" fillId="6" borderId="49" xfId="12" applyFont="1" applyFill="1" applyBorder="1" applyAlignment="1" applyProtection="1">
      <alignment horizontal="center" vertical="center" wrapText="1" shrinkToFit="1"/>
    </xf>
    <xf numFmtId="181" fontId="35" fillId="7" borderId="12" xfId="12" applyNumberFormat="1" applyFont="1" applyFill="1" applyBorder="1" applyAlignment="1" applyProtection="1">
      <alignment horizontal="right" vertical="center" shrinkToFit="1"/>
      <protection locked="0"/>
    </xf>
    <xf numFmtId="0" fontId="80" fillId="6" borderId="51" xfId="12" applyFont="1" applyFill="1" applyBorder="1" applyAlignment="1" applyProtection="1">
      <alignment horizontal="center" vertical="center" shrinkToFit="1"/>
    </xf>
    <xf numFmtId="181" fontId="35" fillId="7" borderId="11" xfId="12" applyNumberFormat="1" applyFont="1" applyFill="1" applyBorder="1" applyAlignment="1" applyProtection="1">
      <alignment horizontal="right" vertical="center" shrinkToFit="1"/>
      <protection locked="0"/>
    </xf>
    <xf numFmtId="0" fontId="1" fillId="0" borderId="0" xfId="12" applyFill="1" applyBorder="1" applyProtection="1">
      <alignment vertical="center"/>
    </xf>
    <xf numFmtId="181" fontId="36" fillId="0" borderId="12" xfId="12" applyNumberFormat="1" applyFont="1" applyFill="1" applyBorder="1" applyAlignment="1" applyProtection="1">
      <alignment horizontal="right" vertical="center" shrinkToFit="1"/>
    </xf>
    <xf numFmtId="181" fontId="36" fillId="0" borderId="73" xfId="12" applyNumberFormat="1" applyFont="1" applyFill="1" applyBorder="1" applyAlignment="1" applyProtection="1">
      <alignment horizontal="right" vertical="center" shrinkToFit="1"/>
    </xf>
    <xf numFmtId="0" fontId="62" fillId="8" borderId="2" xfId="12" applyFont="1" applyFill="1" applyBorder="1" applyAlignment="1" applyProtection="1">
      <alignment vertical="center"/>
    </xf>
    <xf numFmtId="0" fontId="62" fillId="8" borderId="1" xfId="12" applyFont="1" applyFill="1" applyBorder="1" applyAlignment="1" applyProtection="1">
      <alignment vertical="center"/>
    </xf>
    <xf numFmtId="0" fontId="62" fillId="8" borderId="3" xfId="12" applyFont="1" applyFill="1" applyBorder="1" applyAlignment="1" applyProtection="1">
      <alignment vertical="center"/>
    </xf>
    <xf numFmtId="0" fontId="0" fillId="10" borderId="0" xfId="0" applyFill="1"/>
    <xf numFmtId="0" fontId="82" fillId="10" borderId="0" xfId="0" applyFont="1" applyFill="1"/>
    <xf numFmtId="0" fontId="83" fillId="0" borderId="0" xfId="12" applyFont="1" applyFill="1" applyBorder="1" applyAlignment="1" applyProtection="1">
      <alignment vertical="top"/>
    </xf>
    <xf numFmtId="0" fontId="84" fillId="0" borderId="0" xfId="12" applyFont="1" applyAlignment="1" applyProtection="1">
      <alignment horizontal="right" vertical="center"/>
    </xf>
    <xf numFmtId="0" fontId="85" fillId="0" borderId="0" xfId="12" applyFont="1" applyProtection="1">
      <alignment vertical="center"/>
    </xf>
    <xf numFmtId="0" fontId="85" fillId="0" borderId="0" xfId="12" applyFont="1" applyAlignment="1" applyProtection="1">
      <alignment horizontal="right" vertical="center"/>
    </xf>
    <xf numFmtId="0" fontId="7" fillId="4" borderId="0" xfId="0" applyNumberFormat="1" applyFont="1" applyFill="1" applyAlignment="1" applyProtection="1">
      <alignment horizontal="center" vertical="center"/>
      <protection locked="0"/>
    </xf>
    <xf numFmtId="182" fontId="7" fillId="4" borderId="0" xfId="0" applyNumberFormat="1" applyFont="1" applyFill="1" applyAlignment="1" applyProtection="1">
      <alignment horizontal="center"/>
      <protection locked="0"/>
    </xf>
    <xf numFmtId="0" fontId="7" fillId="4" borderId="0" xfId="0" applyFont="1" applyFill="1" applyAlignment="1" applyProtection="1">
      <alignment horizontal="center" vertical="center"/>
      <protection locked="0"/>
    </xf>
    <xf numFmtId="176" fontId="41" fillId="4" borderId="22" xfId="4" applyNumberFormat="1" applyFont="1" applyFill="1" applyBorder="1" applyAlignment="1" applyProtection="1">
      <alignment horizontal="right" vertical="center" shrinkToFit="1"/>
      <protection locked="0"/>
    </xf>
    <xf numFmtId="176" fontId="41" fillId="4" borderId="19" xfId="4" applyNumberFormat="1" applyFont="1" applyFill="1" applyBorder="1" applyAlignment="1" applyProtection="1">
      <alignment vertical="center" shrinkToFit="1"/>
      <protection locked="0"/>
    </xf>
    <xf numFmtId="176" fontId="41" fillId="4" borderId="25" xfId="4" applyNumberFormat="1" applyFont="1" applyFill="1" applyBorder="1" applyAlignment="1" applyProtection="1">
      <alignment vertical="center" shrinkToFit="1"/>
      <protection locked="0"/>
    </xf>
    <xf numFmtId="176" fontId="41" fillId="4" borderId="45" xfId="4" applyNumberFormat="1" applyFont="1" applyFill="1" applyBorder="1" applyAlignment="1" applyProtection="1">
      <alignment vertical="center" shrinkToFit="1"/>
      <protection locked="0"/>
    </xf>
    <xf numFmtId="0" fontId="86" fillId="10" borderId="0" xfId="0" applyFont="1" applyFill="1"/>
    <xf numFmtId="177" fontId="7" fillId="0" borderId="0" xfId="0" applyNumberFormat="1" applyFont="1" applyAlignment="1">
      <alignment vertical="center"/>
    </xf>
    <xf numFmtId="0" fontId="88" fillId="0" borderId="0" xfId="0" applyFont="1" applyProtection="1"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right" vertical="center"/>
      <protection locked="0"/>
    </xf>
    <xf numFmtId="0" fontId="7" fillId="4" borderId="10" xfId="0" applyFont="1" applyFill="1" applyBorder="1" applyAlignment="1" applyProtection="1">
      <alignment vertical="center"/>
      <protection locked="0"/>
    </xf>
    <xf numFmtId="0" fontId="7" fillId="4" borderId="10" xfId="0" applyFont="1" applyFill="1" applyBorder="1" applyAlignment="1" applyProtection="1">
      <alignment horizontal="center" vertical="center"/>
      <protection locked="0"/>
    </xf>
    <xf numFmtId="0" fontId="7" fillId="4" borderId="37" xfId="0" applyFont="1" applyFill="1" applyBorder="1" applyAlignment="1" applyProtection="1">
      <alignment horizontal="left" vertical="center" shrinkToFit="1"/>
      <protection locked="0"/>
    </xf>
    <xf numFmtId="183" fontId="7" fillId="4" borderId="0" xfId="0" applyNumberFormat="1" applyFont="1" applyFill="1" applyAlignment="1" applyProtection="1">
      <alignment horizontal="center" vertical="center"/>
      <protection locked="0"/>
    </xf>
    <xf numFmtId="0" fontId="7" fillId="4" borderId="0" xfId="0" applyFont="1" applyFill="1" applyAlignment="1" applyProtection="1">
      <alignment vertical="center" wrapText="1"/>
      <protection locked="0"/>
    </xf>
    <xf numFmtId="0" fontId="7" fillId="4" borderId="0" xfId="0" applyFont="1" applyFill="1" applyAlignment="1" applyProtection="1">
      <alignment vertical="center"/>
      <protection locked="0"/>
    </xf>
    <xf numFmtId="0" fontId="7" fillId="4" borderId="0" xfId="0" applyFont="1" applyFill="1" applyAlignment="1" applyProtection="1">
      <alignment horizontal="left" vertical="center"/>
      <protection locked="0"/>
    </xf>
    <xf numFmtId="0" fontId="5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38" fontId="7" fillId="4" borderId="37" xfId="1" applyFont="1" applyFill="1" applyBorder="1" applyAlignment="1" applyProtection="1">
      <alignment horizontal="right" vertical="center"/>
      <protection locked="0"/>
    </xf>
    <xf numFmtId="0" fontId="7" fillId="4" borderId="37" xfId="0" applyFont="1" applyFill="1" applyBorder="1" applyAlignment="1" applyProtection="1">
      <alignment horizontal="center" vertical="center"/>
      <protection locked="0"/>
    </xf>
    <xf numFmtId="38" fontId="7" fillId="0" borderId="69" xfId="1" applyFont="1" applyFill="1" applyBorder="1" applyAlignment="1">
      <alignment vertical="center"/>
    </xf>
    <xf numFmtId="38" fontId="7" fillId="0" borderId="70" xfId="1" applyFont="1" applyFill="1" applyBorder="1" applyAlignment="1">
      <alignment vertical="center"/>
    </xf>
    <xf numFmtId="38" fontId="7" fillId="0" borderId="71" xfId="1" applyFont="1" applyFill="1" applyBorder="1" applyAlignment="1">
      <alignment vertical="center"/>
    </xf>
    <xf numFmtId="0" fontId="7" fillId="4" borderId="72" xfId="0" applyFont="1" applyFill="1" applyBorder="1" applyAlignment="1" applyProtection="1">
      <alignment horizontal="left" vertical="top" wrapText="1"/>
      <protection locked="0"/>
    </xf>
    <xf numFmtId="0" fontId="9" fillId="2" borderId="38" xfId="12" applyFont="1" applyFill="1" applyBorder="1" applyAlignment="1" applyProtection="1">
      <alignment horizontal="left" vertical="center"/>
    </xf>
    <xf numFmtId="0" fontId="9" fillId="2" borderId="7" xfId="12" applyFont="1" applyFill="1" applyBorder="1" applyAlignment="1" applyProtection="1">
      <alignment horizontal="left" vertical="center"/>
    </xf>
    <xf numFmtId="0" fontId="9" fillId="2" borderId="8" xfId="12" applyFont="1" applyFill="1" applyBorder="1" applyAlignment="1" applyProtection="1">
      <alignment horizontal="left" vertical="center"/>
    </xf>
    <xf numFmtId="0" fontId="62" fillId="2" borderId="2" xfId="12" applyFont="1" applyFill="1" applyBorder="1" applyAlignment="1" applyProtection="1">
      <alignment horizontal="center" vertical="center" wrapText="1" shrinkToFit="1"/>
    </xf>
    <xf numFmtId="0" fontId="62" fillId="2" borderId="1" xfId="12" applyFont="1" applyFill="1" applyBorder="1" applyAlignment="1" applyProtection="1">
      <alignment horizontal="center" vertical="center" wrapText="1" shrinkToFit="1"/>
    </xf>
    <xf numFmtId="0" fontId="62" fillId="2" borderId="3" xfId="12" applyFont="1" applyFill="1" applyBorder="1" applyAlignment="1" applyProtection="1">
      <alignment horizontal="center" vertical="center" wrapText="1" shrinkToFit="1"/>
    </xf>
    <xf numFmtId="0" fontId="63" fillId="6" borderId="22" xfId="12" applyFont="1" applyFill="1" applyBorder="1" applyAlignment="1" applyProtection="1">
      <alignment horizontal="center" vertical="center" textRotation="255"/>
    </xf>
    <xf numFmtId="0" fontId="63" fillId="6" borderId="25" xfId="12" applyFont="1" applyFill="1" applyBorder="1" applyAlignment="1" applyProtection="1">
      <alignment horizontal="center" vertical="center" textRotation="255"/>
    </xf>
    <xf numFmtId="0" fontId="63" fillId="6" borderId="23" xfId="12" applyFont="1" applyFill="1" applyBorder="1" applyAlignment="1" applyProtection="1">
      <alignment horizontal="center" vertical="center" textRotation="255"/>
    </xf>
    <xf numFmtId="0" fontId="64" fillId="6" borderId="13" xfId="12" applyFont="1" applyFill="1" applyBorder="1" applyAlignment="1" applyProtection="1">
      <alignment horizontal="center" vertical="center" shrinkToFit="1"/>
    </xf>
    <xf numFmtId="0" fontId="65" fillId="6" borderId="50" xfId="12" applyFont="1" applyFill="1" applyBorder="1" applyAlignment="1" applyProtection="1">
      <alignment horizontal="center" vertical="center" shrinkToFit="1"/>
    </xf>
    <xf numFmtId="0" fontId="66" fillId="6" borderId="31" xfId="12" applyFont="1" applyFill="1" applyBorder="1" applyAlignment="1" applyProtection="1">
      <alignment horizontal="center" vertical="center" shrinkToFit="1"/>
    </xf>
    <xf numFmtId="0" fontId="66" fillId="6" borderId="16" xfId="12" applyFont="1" applyFill="1" applyBorder="1" applyAlignment="1" applyProtection="1">
      <alignment horizontal="center" vertical="center" shrinkToFit="1"/>
    </xf>
    <xf numFmtId="0" fontId="16" fillId="7" borderId="31" xfId="12" applyFont="1" applyFill="1" applyBorder="1" applyAlignment="1" applyProtection="1">
      <alignment horizontal="center" vertical="center" shrinkToFit="1"/>
      <protection locked="0"/>
    </xf>
    <xf numFmtId="0" fontId="16" fillId="7" borderId="36" xfId="12" applyFont="1" applyFill="1" applyBorder="1" applyAlignment="1" applyProtection="1">
      <alignment horizontal="center" vertical="center" shrinkToFit="1"/>
      <protection locked="0"/>
    </xf>
    <xf numFmtId="0" fontId="68" fillId="6" borderId="25" xfId="12" applyFont="1" applyFill="1" applyBorder="1" applyAlignment="1" applyProtection="1">
      <alignment horizontal="center" vertical="center" textRotation="255" shrinkToFit="1"/>
    </xf>
    <xf numFmtId="0" fontId="68" fillId="6" borderId="22" xfId="12" applyFont="1" applyFill="1" applyBorder="1" applyAlignment="1" applyProtection="1">
      <alignment horizontal="center" vertical="center" textRotation="255" shrinkToFit="1"/>
    </xf>
    <xf numFmtId="179" fontId="33" fillId="7" borderId="31" xfId="12" applyNumberFormat="1" applyFont="1" applyFill="1" applyBorder="1" applyAlignment="1" applyProtection="1">
      <alignment horizontal="center" vertical="center" shrinkToFit="1"/>
      <protection locked="0"/>
    </xf>
    <xf numFmtId="179" fontId="33" fillId="7" borderId="36" xfId="12" applyNumberFormat="1" applyFont="1" applyFill="1" applyBorder="1" applyAlignment="1" applyProtection="1">
      <alignment horizontal="center" vertical="center" shrinkToFit="1"/>
      <protection locked="0"/>
    </xf>
    <xf numFmtId="0" fontId="12" fillId="0" borderId="36" xfId="12" applyFont="1" applyFill="1" applyBorder="1" applyAlignment="1" applyProtection="1">
      <alignment horizontal="center" vertical="center" shrinkToFit="1"/>
    </xf>
    <xf numFmtId="179" fontId="33" fillId="7" borderId="32" xfId="12" applyNumberFormat="1" applyFont="1" applyFill="1" applyBorder="1" applyAlignment="1" applyProtection="1">
      <alignment horizontal="center" vertical="center" shrinkToFit="1"/>
      <protection locked="0"/>
    </xf>
    <xf numFmtId="0" fontId="66" fillId="6" borderId="42" xfId="12" applyFont="1" applyFill="1" applyBorder="1" applyAlignment="1" applyProtection="1">
      <alignment horizontal="center" vertical="center" wrapText="1" shrinkToFit="1"/>
    </xf>
    <xf numFmtId="0" fontId="66" fillId="6" borderId="17" xfId="12" applyFont="1" applyFill="1" applyBorder="1" applyAlignment="1" applyProtection="1">
      <alignment horizontal="center" vertical="center" shrinkToFit="1"/>
    </xf>
    <xf numFmtId="0" fontId="66" fillId="6" borderId="44" xfId="12" applyFont="1" applyFill="1" applyBorder="1" applyAlignment="1" applyProtection="1">
      <alignment horizontal="center" vertical="center" wrapText="1" shrinkToFit="1"/>
    </xf>
    <xf numFmtId="0" fontId="66" fillId="6" borderId="45" xfId="12" applyFont="1" applyFill="1" applyBorder="1" applyAlignment="1" applyProtection="1">
      <alignment horizontal="center" vertical="center" shrinkToFit="1"/>
    </xf>
    <xf numFmtId="0" fontId="15" fillId="7" borderId="42" xfId="12" applyFont="1" applyFill="1" applyBorder="1" applyAlignment="1" applyProtection="1">
      <alignment horizontal="left" vertical="center" wrapText="1"/>
      <protection locked="0"/>
    </xf>
    <xf numFmtId="0" fontId="15" fillId="7" borderId="44" xfId="12" applyFont="1" applyFill="1" applyBorder="1" applyAlignment="1" applyProtection="1">
      <alignment horizontal="left" vertical="center" wrapText="1"/>
      <protection locked="0"/>
    </xf>
    <xf numFmtId="0" fontId="68" fillId="6" borderId="31" xfId="12" applyFont="1" applyFill="1" applyBorder="1" applyAlignment="1" applyProtection="1">
      <alignment horizontal="center" vertical="center" shrinkToFit="1"/>
    </xf>
    <xf numFmtId="0" fontId="68" fillId="6" borderId="16" xfId="12" applyFont="1" applyFill="1" applyBorder="1" applyAlignment="1" applyProtection="1">
      <alignment horizontal="center" vertical="center" shrinkToFit="1"/>
    </xf>
    <xf numFmtId="179" fontId="24" fillId="8" borderId="40" xfId="12" applyNumberFormat="1" applyFont="1" applyFill="1" applyBorder="1" applyAlignment="1" applyProtection="1">
      <alignment horizontal="center" vertical="center" shrinkToFit="1"/>
    </xf>
    <xf numFmtId="179" fontId="24" fillId="8" borderId="47" xfId="12" applyNumberFormat="1" applyFont="1" applyFill="1" applyBorder="1" applyAlignment="1" applyProtection="1">
      <alignment horizontal="center" vertical="center" shrinkToFit="1"/>
    </xf>
    <xf numFmtId="179" fontId="24" fillId="8" borderId="20" xfId="12" applyNumberFormat="1" applyFont="1" applyFill="1" applyBorder="1" applyAlignment="1" applyProtection="1">
      <alignment horizontal="center" vertical="center" shrinkToFit="1"/>
    </xf>
    <xf numFmtId="179" fontId="33" fillId="7" borderId="40" xfId="12" applyNumberFormat="1" applyFont="1" applyFill="1" applyBorder="1" applyAlignment="1" applyProtection="1">
      <alignment horizontal="center" vertical="center" shrinkToFit="1"/>
      <protection locked="0"/>
    </xf>
    <xf numFmtId="179" fontId="33" fillId="7" borderId="33" xfId="12" applyNumberFormat="1" applyFont="1" applyFill="1" applyBorder="1" applyAlignment="1" applyProtection="1">
      <alignment horizontal="center" vertical="center" shrinkToFit="1"/>
      <protection locked="0"/>
    </xf>
    <xf numFmtId="0" fontId="66" fillId="6" borderId="22" xfId="12" applyFont="1" applyFill="1" applyBorder="1" applyAlignment="1" applyProtection="1">
      <alignment horizontal="center" vertical="center" wrapText="1" shrinkToFit="1"/>
    </xf>
    <xf numFmtId="0" fontId="15" fillId="7" borderId="31" xfId="12" applyFont="1" applyFill="1" applyBorder="1" applyAlignment="1" applyProtection="1">
      <alignment horizontal="left" vertical="center" wrapText="1"/>
      <protection locked="0"/>
    </xf>
    <xf numFmtId="0" fontId="68" fillId="6" borderId="52" xfId="12" applyFont="1" applyFill="1" applyBorder="1" applyAlignment="1" applyProtection="1">
      <alignment horizontal="center" vertical="center" shrinkToFit="1"/>
    </xf>
    <xf numFmtId="0" fontId="68" fillId="6" borderId="41" xfId="12" applyFont="1" applyFill="1" applyBorder="1" applyAlignment="1" applyProtection="1">
      <alignment horizontal="center" vertical="center" shrinkToFit="1"/>
    </xf>
    <xf numFmtId="180" fontId="33" fillId="7" borderId="39" xfId="13" applyNumberFormat="1" applyFont="1" applyFill="1" applyBorder="1" applyAlignment="1" applyProtection="1">
      <alignment horizontal="right" vertical="center" shrinkToFit="1"/>
      <protection locked="0"/>
    </xf>
    <xf numFmtId="180" fontId="33" fillId="7" borderId="15" xfId="13" applyNumberFormat="1" applyFont="1" applyFill="1" applyBorder="1" applyAlignment="1" applyProtection="1">
      <alignment horizontal="right" vertical="center" shrinkToFit="1"/>
      <protection locked="0"/>
    </xf>
    <xf numFmtId="180" fontId="69" fillId="8" borderId="24" xfId="13" applyNumberFormat="1" applyFont="1" applyFill="1" applyBorder="1" applyAlignment="1" applyProtection="1">
      <alignment horizontal="center" vertical="center" textRotation="255" wrapText="1" shrinkToFit="1"/>
    </xf>
    <xf numFmtId="180" fontId="69" fillId="8" borderId="30" xfId="13" applyNumberFormat="1" applyFont="1" applyFill="1" applyBorder="1" applyAlignment="1" applyProtection="1">
      <alignment horizontal="center" vertical="center" textRotation="255" shrinkToFit="1"/>
    </xf>
    <xf numFmtId="180" fontId="69" fillId="8" borderId="44" xfId="13" applyNumberFormat="1" applyFont="1" applyFill="1" applyBorder="1" applyAlignment="1" applyProtection="1">
      <alignment horizontal="center" vertical="center" textRotation="255" shrinkToFit="1"/>
    </xf>
    <xf numFmtId="180" fontId="69" fillId="8" borderId="18" xfId="13" applyNumberFormat="1" applyFont="1" applyFill="1" applyBorder="1" applyAlignment="1" applyProtection="1">
      <alignment horizontal="center" vertical="center" textRotation="255" shrinkToFit="1"/>
    </xf>
    <xf numFmtId="0" fontId="66" fillId="6" borderId="46" xfId="12" applyFont="1" applyFill="1" applyBorder="1" applyAlignment="1" applyProtection="1">
      <alignment horizontal="center" vertical="center" shrinkToFit="1"/>
    </xf>
    <xf numFmtId="0" fontId="66" fillId="6" borderId="19" xfId="12" applyFont="1" applyFill="1" applyBorder="1" applyAlignment="1" applyProtection="1">
      <alignment horizontal="center" vertical="center" shrinkToFit="1"/>
    </xf>
    <xf numFmtId="0" fontId="9" fillId="6" borderId="31" xfId="12" applyFont="1" applyFill="1" applyBorder="1" applyAlignment="1" applyProtection="1">
      <alignment horizontal="center" vertical="center" shrinkToFit="1"/>
    </xf>
    <xf numFmtId="0" fontId="9" fillId="6" borderId="16" xfId="12" applyFont="1" applyFill="1" applyBorder="1" applyAlignment="1" applyProtection="1">
      <alignment horizontal="center" vertical="center" shrinkToFit="1"/>
    </xf>
    <xf numFmtId="0" fontId="68" fillId="6" borderId="53" xfId="12" applyFont="1" applyFill="1" applyBorder="1" applyAlignment="1" applyProtection="1">
      <alignment horizontal="center" vertical="center" shrinkToFit="1"/>
    </xf>
    <xf numFmtId="0" fontId="68" fillId="6" borderId="36" xfId="12" applyFont="1" applyFill="1" applyBorder="1" applyAlignment="1" applyProtection="1">
      <alignment horizontal="center" vertical="center" shrinkToFit="1"/>
    </xf>
    <xf numFmtId="180" fontId="33" fillId="7" borderId="31" xfId="13" applyNumberFormat="1" applyFont="1" applyFill="1" applyBorder="1" applyAlignment="1" applyProtection="1">
      <alignment horizontal="right" vertical="center" shrinkToFit="1"/>
      <protection locked="0"/>
    </xf>
    <xf numFmtId="180" fontId="33" fillId="7" borderId="16" xfId="13" applyNumberFormat="1" applyFont="1" applyFill="1" applyBorder="1" applyAlignment="1" applyProtection="1">
      <alignment horizontal="right" vertical="center" shrinkToFit="1"/>
      <protection locked="0"/>
    </xf>
    <xf numFmtId="180" fontId="69" fillId="8" borderId="27" xfId="13" applyNumberFormat="1" applyFont="1" applyFill="1" applyBorder="1" applyAlignment="1" applyProtection="1">
      <alignment horizontal="center" vertical="center" textRotation="255" wrapText="1" shrinkToFit="1"/>
    </xf>
    <xf numFmtId="180" fontId="69" fillId="8" borderId="28" xfId="13" applyNumberFormat="1" applyFont="1" applyFill="1" applyBorder="1" applyAlignment="1" applyProtection="1">
      <alignment horizontal="center" vertical="center" textRotation="255" shrinkToFit="1"/>
    </xf>
    <xf numFmtId="180" fontId="69" fillId="8" borderId="29" xfId="13" applyNumberFormat="1" applyFont="1" applyFill="1" applyBorder="1" applyAlignment="1" applyProtection="1">
      <alignment horizontal="center" vertical="center" textRotation="255" shrinkToFit="1"/>
    </xf>
    <xf numFmtId="0" fontId="68" fillId="6" borderId="66" xfId="12" applyFont="1" applyFill="1" applyBorder="1" applyAlignment="1" applyProtection="1">
      <alignment horizontal="center" vertical="center" shrinkToFit="1"/>
    </xf>
    <xf numFmtId="0" fontId="68" fillId="6" borderId="68" xfId="12" applyFont="1" applyFill="1" applyBorder="1" applyAlignment="1" applyProtection="1">
      <alignment horizontal="center" vertical="center" shrinkToFit="1"/>
    </xf>
    <xf numFmtId="180" fontId="33" fillId="7" borderId="66" xfId="13" applyNumberFormat="1" applyFont="1" applyFill="1" applyBorder="1" applyAlignment="1" applyProtection="1">
      <alignment horizontal="right" vertical="center" shrinkToFit="1"/>
    </xf>
    <xf numFmtId="180" fontId="33" fillId="7" borderId="67" xfId="13" applyNumberFormat="1" applyFont="1" applyFill="1" applyBorder="1" applyAlignment="1" applyProtection="1">
      <alignment horizontal="right" vertical="center" shrinkToFit="1"/>
    </xf>
    <xf numFmtId="0" fontId="66" fillId="6" borderId="44" xfId="12" applyFont="1" applyFill="1" applyBorder="1" applyAlignment="1" applyProtection="1">
      <alignment horizontal="center" vertical="center" shrinkToFit="1"/>
    </xf>
    <xf numFmtId="0" fontId="68" fillId="6" borderId="54" xfId="12" applyFont="1" applyFill="1" applyBorder="1" applyAlignment="1" applyProtection="1">
      <alignment horizontal="center" vertical="center" shrinkToFit="1"/>
    </xf>
    <xf numFmtId="0" fontId="68" fillId="6" borderId="47" xfId="12" applyFont="1" applyFill="1" applyBorder="1" applyAlignment="1" applyProtection="1">
      <alignment horizontal="center" vertical="center" shrinkToFit="1"/>
    </xf>
    <xf numFmtId="180" fontId="34" fillId="0" borderId="26" xfId="13" applyNumberFormat="1" applyFont="1" applyFill="1" applyBorder="1" applyAlignment="1" applyProtection="1">
      <alignment horizontal="right" vertical="center" shrinkToFit="1"/>
    </xf>
    <xf numFmtId="0" fontId="63" fillId="2" borderId="1" xfId="12" applyFont="1" applyFill="1" applyBorder="1" applyAlignment="1" applyProtection="1">
      <alignment horizontal="center" vertical="center" wrapText="1" shrinkToFit="1"/>
    </xf>
    <xf numFmtId="0" fontId="63" fillId="2" borderId="48" xfId="12" applyFont="1" applyFill="1" applyBorder="1" applyAlignment="1" applyProtection="1">
      <alignment horizontal="center" vertical="center" wrapText="1" shrinkToFit="1"/>
    </xf>
    <xf numFmtId="0" fontId="63" fillId="2" borderId="0" xfId="12" applyFont="1" applyFill="1" applyBorder="1" applyAlignment="1" applyProtection="1">
      <alignment horizontal="center" vertical="center" wrapText="1" shrinkToFit="1"/>
    </xf>
    <xf numFmtId="0" fontId="63" fillId="2" borderId="45" xfId="12" applyFont="1" applyFill="1" applyBorder="1" applyAlignment="1" applyProtection="1">
      <alignment horizontal="center" vertical="center" wrapText="1" shrinkToFit="1"/>
    </xf>
    <xf numFmtId="0" fontId="63" fillId="2" borderId="10" xfId="12" applyFont="1" applyFill="1" applyBorder="1" applyAlignment="1" applyProtection="1">
      <alignment horizontal="center" vertical="center" wrapText="1" shrinkToFit="1"/>
    </xf>
    <xf numFmtId="0" fontId="63" fillId="2" borderId="34" xfId="12" applyFont="1" applyFill="1" applyBorder="1" applyAlignment="1" applyProtection="1">
      <alignment horizontal="center" vertical="center" wrapText="1" shrinkToFit="1"/>
    </xf>
    <xf numFmtId="0" fontId="16" fillId="2" borderId="39" xfId="12" applyFont="1" applyFill="1" applyBorder="1" applyAlignment="1" applyProtection="1">
      <alignment horizontal="center" vertical="center" wrapText="1"/>
    </xf>
    <xf numFmtId="0" fontId="16" fillId="2" borderId="41" xfId="12" applyFont="1" applyFill="1" applyBorder="1" applyAlignment="1" applyProtection="1">
      <alignment horizontal="center" vertical="center" wrapText="1"/>
    </xf>
    <xf numFmtId="0" fontId="16" fillId="2" borderId="15" xfId="12" applyFont="1" applyFill="1" applyBorder="1" applyAlignment="1" applyProtection="1">
      <alignment horizontal="center" vertical="center" wrapText="1"/>
    </xf>
    <xf numFmtId="180" fontId="35" fillId="0" borderId="22" xfId="13" applyNumberFormat="1" applyFont="1" applyFill="1" applyBorder="1" applyAlignment="1" applyProtection="1">
      <alignment horizontal="right" vertical="center" shrinkToFit="1"/>
    </xf>
    <xf numFmtId="180" fontId="70" fillId="2" borderId="24" xfId="13" applyNumberFormat="1" applyFont="1" applyFill="1" applyBorder="1" applyAlignment="1" applyProtection="1">
      <alignment horizontal="center" vertical="center" textRotation="255" wrapText="1" shrinkToFit="1"/>
    </xf>
    <xf numFmtId="180" fontId="70" fillId="2" borderId="30" xfId="13" applyNumberFormat="1" applyFont="1" applyFill="1" applyBorder="1" applyAlignment="1" applyProtection="1">
      <alignment horizontal="center" vertical="center" textRotation="255" wrapText="1" shrinkToFit="1"/>
    </xf>
    <xf numFmtId="180" fontId="70" fillId="2" borderId="18" xfId="13" applyNumberFormat="1" applyFont="1" applyFill="1" applyBorder="1" applyAlignment="1" applyProtection="1">
      <alignment horizontal="center" vertical="center" textRotation="255" wrapText="1" shrinkToFit="1"/>
    </xf>
    <xf numFmtId="0" fontId="68" fillId="2" borderId="40" xfId="12" applyFont="1" applyFill="1" applyBorder="1" applyAlignment="1" applyProtection="1">
      <alignment horizontal="center" vertical="center" shrinkToFit="1"/>
    </xf>
    <xf numFmtId="0" fontId="68" fillId="2" borderId="47" xfId="12" applyFont="1" applyFill="1" applyBorder="1" applyAlignment="1" applyProtection="1">
      <alignment horizontal="center" vertical="center" shrinkToFit="1"/>
    </xf>
    <xf numFmtId="0" fontId="68" fillId="2" borderId="20" xfId="12" applyFont="1" applyFill="1" applyBorder="1" applyAlignment="1" applyProtection="1">
      <alignment horizontal="center" vertical="center" shrinkToFit="1"/>
    </xf>
    <xf numFmtId="180" fontId="36" fillId="0" borderId="26" xfId="13" applyNumberFormat="1" applyFont="1" applyFill="1" applyBorder="1" applyAlignment="1" applyProtection="1">
      <alignment horizontal="right" vertical="center" shrinkToFit="1"/>
    </xf>
    <xf numFmtId="180" fontId="69" fillId="2" borderId="27" xfId="13" applyNumberFormat="1" applyFont="1" applyFill="1" applyBorder="1" applyAlignment="1" applyProtection="1">
      <alignment horizontal="center" vertical="center" textRotation="255" wrapText="1" shrinkToFit="1"/>
    </xf>
    <xf numFmtId="180" fontId="69" fillId="2" borderId="28" xfId="13" applyNumberFormat="1" applyFont="1" applyFill="1" applyBorder="1" applyAlignment="1" applyProtection="1">
      <alignment horizontal="center" vertical="center" textRotation="255" wrapText="1" shrinkToFit="1"/>
    </xf>
    <xf numFmtId="180" fontId="69" fillId="2" borderId="29" xfId="13" applyNumberFormat="1" applyFont="1" applyFill="1" applyBorder="1" applyAlignment="1" applyProtection="1">
      <alignment horizontal="center" vertical="center" textRotation="255" wrapText="1" shrinkToFit="1"/>
    </xf>
    <xf numFmtId="0" fontId="68" fillId="2" borderId="31" xfId="12" applyFont="1" applyFill="1" applyBorder="1" applyAlignment="1" applyProtection="1">
      <alignment horizontal="center" vertical="center" shrinkToFit="1"/>
    </xf>
    <xf numFmtId="0" fontId="68" fillId="2" borderId="36" xfId="12" applyFont="1" applyFill="1" applyBorder="1" applyAlignment="1" applyProtection="1">
      <alignment horizontal="center" vertical="center" shrinkToFit="1"/>
    </xf>
    <xf numFmtId="0" fontId="68" fillId="2" borderId="16" xfId="12" applyFont="1" applyFill="1" applyBorder="1" applyAlignment="1" applyProtection="1">
      <alignment horizontal="center" vertical="center" shrinkToFit="1"/>
    </xf>
    <xf numFmtId="180" fontId="35" fillId="0" borderId="31" xfId="13" applyNumberFormat="1" applyFont="1" applyFill="1" applyBorder="1" applyAlignment="1" applyProtection="1">
      <alignment horizontal="right" vertical="center" shrinkToFit="1"/>
    </xf>
    <xf numFmtId="180" fontId="35" fillId="0" borderId="16" xfId="13" applyNumberFormat="1" applyFont="1" applyFill="1" applyBorder="1" applyAlignment="1" applyProtection="1">
      <alignment horizontal="right" vertical="center" shrinkToFit="1"/>
    </xf>
    <xf numFmtId="0" fontId="72" fillId="0" borderId="1" xfId="12" applyFont="1" applyBorder="1" applyAlignment="1" applyProtection="1">
      <alignment horizontal="left" vertical="center"/>
    </xf>
    <xf numFmtId="0" fontId="72" fillId="0" borderId="3" xfId="12" applyFont="1" applyBorder="1" applyAlignment="1" applyProtection="1">
      <alignment horizontal="left" vertical="center"/>
    </xf>
    <xf numFmtId="0" fontId="62" fillId="2" borderId="7" xfId="12" applyFont="1" applyFill="1" applyBorder="1" applyAlignment="1" applyProtection="1">
      <alignment horizontal="center" vertical="center" wrapText="1" shrinkToFit="1"/>
    </xf>
    <xf numFmtId="0" fontId="62" fillId="2" borderId="8" xfId="12" applyFont="1" applyFill="1" applyBorder="1" applyAlignment="1" applyProtection="1">
      <alignment horizontal="center" vertical="center" wrapText="1" shrinkToFit="1"/>
    </xf>
    <xf numFmtId="0" fontId="62" fillId="6" borderId="4" xfId="12" applyFont="1" applyFill="1" applyBorder="1" applyAlignment="1" applyProtection="1">
      <alignment horizontal="center" vertical="center" textRotation="255" shrinkToFit="1"/>
    </xf>
    <xf numFmtId="0" fontId="25" fillId="6" borderId="22" xfId="12" applyFont="1" applyFill="1" applyBorder="1" applyAlignment="1" applyProtection="1">
      <alignment horizontal="center" vertical="center" textRotation="255" shrinkToFit="1"/>
    </xf>
    <xf numFmtId="0" fontId="26" fillId="6" borderId="22" xfId="12" applyFont="1" applyFill="1" applyBorder="1" applyAlignment="1" applyProtection="1">
      <alignment horizontal="center" vertical="center" shrinkToFit="1"/>
    </xf>
    <xf numFmtId="0" fontId="27" fillId="7" borderId="22" xfId="12" applyFont="1" applyFill="1" applyBorder="1" applyAlignment="1" applyProtection="1">
      <alignment vertical="center" shrinkToFit="1"/>
      <protection locked="0"/>
    </xf>
    <xf numFmtId="0" fontId="27" fillId="7" borderId="23" xfId="12" applyFont="1" applyFill="1" applyBorder="1" applyAlignment="1" applyProtection="1">
      <alignment vertical="center" shrinkToFit="1"/>
      <protection locked="0"/>
    </xf>
    <xf numFmtId="0" fontId="27" fillId="7" borderId="14" xfId="12" applyFont="1" applyFill="1" applyBorder="1" applyAlignment="1" applyProtection="1">
      <alignment vertical="center" shrinkToFit="1"/>
      <protection locked="0"/>
    </xf>
    <xf numFmtId="0" fontId="28" fillId="6" borderId="22" xfId="12" applyFont="1" applyFill="1" applyBorder="1" applyAlignment="1" applyProtection="1">
      <alignment horizontal="center" vertical="center" shrinkToFit="1"/>
    </xf>
    <xf numFmtId="0" fontId="30" fillId="6" borderId="15" xfId="12" applyFont="1" applyFill="1" applyBorder="1" applyAlignment="1" applyProtection="1">
      <alignment horizontal="center" vertical="center" wrapText="1" shrinkToFit="1"/>
    </xf>
    <xf numFmtId="0" fontId="30" fillId="6" borderId="21" xfId="12" applyFont="1" applyFill="1" applyBorder="1" applyAlignment="1" applyProtection="1">
      <alignment horizontal="center" vertical="center" shrinkToFit="1"/>
    </xf>
    <xf numFmtId="0" fontId="30" fillId="6" borderId="20" xfId="12" applyFont="1" applyFill="1" applyBorder="1" applyAlignment="1" applyProtection="1">
      <alignment horizontal="center" vertical="center" shrinkToFit="1"/>
    </xf>
    <xf numFmtId="0" fontId="30" fillId="6" borderId="26" xfId="12" applyFont="1" applyFill="1" applyBorder="1" applyAlignment="1" applyProtection="1">
      <alignment horizontal="center" vertical="center" shrinkToFit="1"/>
    </xf>
    <xf numFmtId="0" fontId="27" fillId="7" borderId="30" xfId="12" applyFont="1" applyFill="1" applyBorder="1" applyAlignment="1" applyProtection="1">
      <alignment vertical="center" shrinkToFit="1"/>
      <protection locked="0"/>
    </xf>
    <xf numFmtId="0" fontId="27" fillId="7" borderId="28" xfId="12" applyFont="1" applyFill="1" applyBorder="1" applyAlignment="1" applyProtection="1">
      <alignment vertical="center" shrinkToFit="1"/>
      <protection locked="0"/>
    </xf>
    <xf numFmtId="0" fontId="30" fillId="6" borderId="17" xfId="12" applyFont="1" applyFill="1" applyBorder="1" applyAlignment="1" applyProtection="1">
      <alignment horizontal="center" vertical="center" shrinkToFit="1"/>
    </xf>
    <xf numFmtId="0" fontId="30" fillId="6" borderId="23" xfId="12" applyFont="1" applyFill="1" applyBorder="1" applyAlignment="1" applyProtection="1">
      <alignment horizontal="center" vertical="center" shrinkToFit="1"/>
    </xf>
    <xf numFmtId="0" fontId="31" fillId="8" borderId="4" xfId="12" applyFont="1" applyFill="1" applyBorder="1" applyAlignment="1" applyProtection="1">
      <alignment horizontal="center" vertical="center"/>
    </xf>
    <xf numFmtId="0" fontId="31" fillId="8" borderId="0" xfId="12" applyFont="1" applyFill="1" applyBorder="1" applyAlignment="1" applyProtection="1">
      <alignment horizontal="center" vertical="center"/>
    </xf>
    <xf numFmtId="0" fontId="31" fillId="8" borderId="6" xfId="12" applyFont="1" applyFill="1" applyBorder="1" applyAlignment="1" applyProtection="1">
      <alignment horizontal="center" vertical="center"/>
    </xf>
    <xf numFmtId="0" fontId="31" fillId="8" borderId="10" xfId="12" applyFont="1" applyFill="1" applyBorder="1" applyAlignment="1" applyProtection="1">
      <alignment horizontal="center" vertical="center"/>
    </xf>
    <xf numFmtId="0" fontId="32" fillId="6" borderId="52" xfId="12" applyFont="1" applyFill="1" applyBorder="1" applyAlignment="1" applyProtection="1">
      <alignment horizontal="center" vertical="center" wrapText="1" shrinkToFit="1"/>
    </xf>
    <xf numFmtId="0" fontId="32" fillId="6" borderId="41" xfId="12" applyFont="1" applyFill="1" applyBorder="1" applyAlignment="1" applyProtection="1">
      <alignment horizontal="center" vertical="center" wrapText="1" shrinkToFit="1"/>
    </xf>
    <xf numFmtId="0" fontId="32" fillId="6" borderId="15" xfId="12" applyFont="1" applyFill="1" applyBorder="1" applyAlignment="1" applyProtection="1">
      <alignment horizontal="center" vertical="center" wrapText="1" shrinkToFit="1"/>
    </xf>
    <xf numFmtId="0" fontId="32" fillId="6" borderId="54" xfId="12" applyFont="1" applyFill="1" applyBorder="1" applyAlignment="1" applyProtection="1">
      <alignment horizontal="center" vertical="center" shrinkToFit="1"/>
    </xf>
    <xf numFmtId="0" fontId="32" fillId="6" borderId="47" xfId="12" applyFont="1" applyFill="1" applyBorder="1" applyAlignment="1" applyProtection="1">
      <alignment horizontal="center" vertical="center" shrinkToFit="1"/>
    </xf>
    <xf numFmtId="0" fontId="32" fillId="6" borderId="20" xfId="12" applyFont="1" applyFill="1" applyBorder="1" applyAlignment="1" applyProtection="1">
      <alignment horizontal="center" vertical="center" shrinkToFit="1"/>
    </xf>
    <xf numFmtId="0" fontId="62" fillId="8" borderId="4" xfId="12" applyFont="1" applyFill="1" applyBorder="1" applyAlignment="1" applyProtection="1">
      <alignment horizontal="center" vertical="center" textRotation="255" shrinkToFit="1"/>
    </xf>
    <xf numFmtId="0" fontId="55" fillId="6" borderId="22" xfId="12" applyFont="1" applyFill="1" applyBorder="1" applyAlignment="1" applyProtection="1">
      <alignment horizontal="center" vertical="center" shrinkToFit="1"/>
    </xf>
    <xf numFmtId="0" fontId="23" fillId="7" borderId="22" xfId="8" applyFill="1" applyBorder="1" applyAlignment="1" applyProtection="1">
      <alignment horizontal="center" vertical="center" shrinkToFit="1"/>
      <protection locked="0"/>
    </xf>
    <xf numFmtId="0" fontId="23" fillId="7" borderId="13" xfId="8" applyFill="1" applyBorder="1" applyAlignment="1" applyProtection="1">
      <alignment horizontal="center" vertical="center" shrinkToFit="1"/>
      <protection locked="0"/>
    </xf>
    <xf numFmtId="0" fontId="63" fillId="6" borderId="22" xfId="12" applyFont="1" applyFill="1" applyBorder="1" applyAlignment="1" applyProtection="1">
      <alignment horizontal="center" vertical="center" textRotation="255" shrinkToFit="1"/>
    </xf>
    <xf numFmtId="0" fontId="68" fillId="6" borderId="22" xfId="12" applyFont="1" applyFill="1" applyBorder="1" applyAlignment="1" applyProtection="1">
      <alignment horizontal="center" vertical="center" shrinkToFit="1"/>
    </xf>
    <xf numFmtId="0" fontId="30" fillId="6" borderId="49" xfId="12" applyFont="1" applyFill="1" applyBorder="1" applyAlignment="1" applyProtection="1">
      <alignment horizontal="center" vertical="center" wrapText="1" shrinkToFit="1"/>
    </xf>
    <xf numFmtId="0" fontId="30" fillId="6" borderId="51" xfId="12" applyFont="1" applyFill="1" applyBorder="1" applyAlignment="1" applyProtection="1">
      <alignment horizontal="center" vertical="center" shrinkToFit="1"/>
    </xf>
    <xf numFmtId="0" fontId="1" fillId="8" borderId="4" xfId="12" applyFill="1" applyBorder="1" applyAlignment="1" applyProtection="1">
      <alignment horizontal="center" vertical="center"/>
    </xf>
    <xf numFmtId="0" fontId="1" fillId="8" borderId="0" xfId="12" applyFill="1" applyBorder="1" applyAlignment="1" applyProtection="1">
      <alignment horizontal="center" vertical="center"/>
    </xf>
    <xf numFmtId="0" fontId="1" fillId="8" borderId="6" xfId="12" applyFill="1" applyBorder="1" applyAlignment="1" applyProtection="1">
      <alignment horizontal="center" vertical="center"/>
    </xf>
    <xf numFmtId="0" fontId="1" fillId="8" borderId="10" xfId="12" applyFill="1" applyBorder="1" applyAlignment="1" applyProtection="1">
      <alignment horizontal="center" vertical="center"/>
    </xf>
    <xf numFmtId="0" fontId="30" fillId="6" borderId="55" xfId="12" applyFont="1" applyFill="1" applyBorder="1" applyAlignment="1" applyProtection="1">
      <alignment horizontal="center" vertical="center" shrinkToFit="1"/>
    </xf>
    <xf numFmtId="0" fontId="62" fillId="9" borderId="74" xfId="12" applyFont="1" applyFill="1" applyBorder="1" applyAlignment="1" applyProtection="1">
      <alignment horizontal="center" vertical="center"/>
    </xf>
    <xf numFmtId="0" fontId="62" fillId="9" borderId="75" xfId="12" applyFont="1" applyFill="1" applyBorder="1" applyAlignment="1" applyProtection="1">
      <alignment horizontal="center" vertical="center"/>
    </xf>
    <xf numFmtId="0" fontId="9" fillId="6" borderId="22" xfId="12" applyFont="1" applyFill="1" applyBorder="1" applyAlignment="1" applyProtection="1">
      <alignment horizontal="center" vertical="center" shrinkToFit="1"/>
    </xf>
    <xf numFmtId="0" fontId="12" fillId="7" borderId="22" xfId="12" applyFont="1" applyFill="1" applyBorder="1" applyAlignment="1" applyProtection="1">
      <alignment horizontal="left" vertical="center" shrinkToFit="1"/>
      <protection locked="0"/>
    </xf>
    <xf numFmtId="0" fontId="1" fillId="6" borderId="4" xfId="12" applyFill="1" applyBorder="1" applyAlignment="1" applyProtection="1">
      <alignment horizontal="center" vertical="center" shrinkToFit="1"/>
    </xf>
    <xf numFmtId="0" fontId="1" fillId="6" borderId="0" xfId="12" applyFill="1" applyBorder="1" applyAlignment="1" applyProtection="1">
      <alignment horizontal="center" vertical="center" shrinkToFit="1"/>
    </xf>
    <xf numFmtId="0" fontId="1" fillId="6" borderId="6" xfId="12" applyFill="1" applyBorder="1" applyAlignment="1" applyProtection="1">
      <alignment horizontal="center" vertical="center" shrinkToFit="1"/>
    </xf>
    <xf numFmtId="0" fontId="1" fillId="6" borderId="10" xfId="12" applyFill="1" applyBorder="1" applyAlignment="1" applyProtection="1">
      <alignment horizontal="center" vertical="center" shrinkToFit="1"/>
    </xf>
    <xf numFmtId="0" fontId="65" fillId="6" borderId="52" xfId="12" applyFont="1" applyFill="1" applyBorder="1" applyAlignment="1" applyProtection="1">
      <alignment horizontal="center" vertical="center" shrinkToFit="1"/>
    </xf>
    <xf numFmtId="0" fontId="65" fillId="6" borderId="15" xfId="12" applyFont="1" applyFill="1" applyBorder="1" applyAlignment="1" applyProtection="1">
      <alignment horizontal="center" vertical="center" shrinkToFit="1"/>
    </xf>
    <xf numFmtId="0" fontId="65" fillId="6" borderId="54" xfId="12" applyFont="1" applyFill="1" applyBorder="1" applyAlignment="1" applyProtection="1">
      <alignment horizontal="center" vertical="center" shrinkToFit="1"/>
    </xf>
    <xf numFmtId="0" fontId="65" fillId="6" borderId="20" xfId="12" applyFont="1" applyFill="1" applyBorder="1" applyAlignment="1" applyProtection="1">
      <alignment horizontal="center" vertical="center" shrinkToFit="1"/>
    </xf>
    <xf numFmtId="0" fontId="62" fillId="9" borderId="4" xfId="12" applyFont="1" applyFill="1" applyBorder="1" applyAlignment="1" applyProtection="1">
      <alignment horizontal="center" vertical="center" shrinkToFit="1"/>
    </xf>
    <xf numFmtId="0" fontId="62" fillId="9" borderId="0" xfId="12" applyFont="1" applyFill="1" applyBorder="1" applyAlignment="1" applyProtection="1">
      <alignment horizontal="center" vertical="center" shrinkToFit="1"/>
    </xf>
    <xf numFmtId="0" fontId="62" fillId="9" borderId="6" xfId="12" applyFont="1" applyFill="1" applyBorder="1" applyAlignment="1" applyProtection="1">
      <alignment horizontal="center" vertical="center" shrinkToFit="1"/>
    </xf>
    <xf numFmtId="0" fontId="62" fillId="9" borderId="10" xfId="12" applyFont="1" applyFill="1" applyBorder="1" applyAlignment="1" applyProtection="1">
      <alignment horizontal="center" vertical="center" shrinkToFit="1"/>
    </xf>
    <xf numFmtId="0" fontId="81" fillId="9" borderId="52" xfId="12" applyFont="1" applyFill="1" applyBorder="1" applyAlignment="1" applyProtection="1">
      <alignment horizontal="center" vertical="center" shrinkToFit="1"/>
    </xf>
    <xf numFmtId="0" fontId="63" fillId="9" borderId="15" xfId="12" applyFont="1" applyFill="1" applyBorder="1" applyAlignment="1" applyProtection="1">
      <alignment horizontal="center" vertical="center" shrinkToFit="1"/>
    </xf>
    <xf numFmtId="0" fontId="63" fillId="9" borderId="54" xfId="12" applyFont="1" applyFill="1" applyBorder="1" applyAlignment="1" applyProtection="1">
      <alignment horizontal="center" vertical="center" shrinkToFit="1"/>
    </xf>
    <xf numFmtId="0" fontId="63" fillId="9" borderId="20" xfId="12" applyFont="1" applyFill="1" applyBorder="1" applyAlignment="1" applyProtection="1">
      <alignment horizontal="center" vertical="center" shrinkToFit="1"/>
    </xf>
    <xf numFmtId="176" fontId="41" fillId="6" borderId="59" xfId="4" applyNumberFormat="1" applyFont="1" applyFill="1" applyBorder="1" applyAlignment="1">
      <alignment horizontal="center" vertical="center" shrinkToFit="1"/>
    </xf>
    <xf numFmtId="176" fontId="41" fillId="6" borderId="60" xfId="4" applyNumberFormat="1" applyFont="1" applyFill="1" applyBorder="1" applyAlignment="1">
      <alignment horizontal="center" vertical="center" shrinkToFit="1"/>
    </xf>
    <xf numFmtId="176" fontId="41" fillId="6" borderId="61" xfId="4" applyNumberFormat="1" applyFont="1" applyFill="1" applyBorder="1" applyAlignment="1">
      <alignment horizontal="center" vertical="center" shrinkToFit="1"/>
    </xf>
    <xf numFmtId="176" fontId="41" fillId="6" borderId="62" xfId="4" applyNumberFormat="1" applyFont="1" applyFill="1" applyBorder="1" applyAlignment="1">
      <alignment horizontal="center" vertical="center" shrinkToFit="1"/>
    </xf>
    <xf numFmtId="176" fontId="41" fillId="6" borderId="63" xfId="4" applyNumberFormat="1" applyFont="1" applyFill="1" applyBorder="1" applyAlignment="1">
      <alignment horizontal="center" vertical="center" shrinkToFit="1"/>
    </xf>
    <xf numFmtId="176" fontId="41" fillId="6" borderId="64" xfId="4" applyNumberFormat="1" applyFont="1" applyFill="1" applyBorder="1" applyAlignment="1">
      <alignment horizontal="center" vertical="center" shrinkToFit="1"/>
    </xf>
    <xf numFmtId="176" fontId="41" fillId="6" borderId="56" xfId="4" applyNumberFormat="1" applyFont="1" applyFill="1" applyBorder="1" applyAlignment="1">
      <alignment horizontal="center" vertical="center" shrinkToFit="1"/>
    </xf>
    <xf numFmtId="176" fontId="41" fillId="6" borderId="57" xfId="4" applyNumberFormat="1" applyFont="1" applyFill="1" applyBorder="1" applyAlignment="1">
      <alignment horizontal="center" vertical="center" shrinkToFit="1"/>
    </xf>
    <xf numFmtId="176" fontId="41" fillId="6" borderId="58" xfId="4" applyNumberFormat="1" applyFont="1" applyFill="1" applyBorder="1" applyAlignment="1">
      <alignment horizontal="center" vertical="center" shrinkToFit="1"/>
    </xf>
    <xf numFmtId="0" fontId="43" fillId="6" borderId="22" xfId="4" applyFont="1" applyFill="1" applyBorder="1" applyAlignment="1">
      <alignment horizontal="center" vertical="center"/>
    </xf>
    <xf numFmtId="0" fontId="46" fillId="3" borderId="42" xfId="4" applyFont="1" applyFill="1" applyBorder="1" applyAlignment="1">
      <alignment horizontal="center" vertical="center"/>
    </xf>
    <xf numFmtId="0" fontId="46" fillId="3" borderId="17" xfId="4" applyFont="1" applyFill="1" applyBorder="1" applyAlignment="1">
      <alignment horizontal="center" vertical="center"/>
    </xf>
    <xf numFmtId="0" fontId="46" fillId="3" borderId="46" xfId="4" applyFont="1" applyFill="1" applyBorder="1" applyAlignment="1">
      <alignment horizontal="center" vertical="center"/>
    </xf>
    <xf numFmtId="0" fontId="46" fillId="3" borderId="19" xfId="4" applyFont="1" applyFill="1" applyBorder="1" applyAlignment="1">
      <alignment horizontal="center" vertical="center"/>
    </xf>
    <xf numFmtId="0" fontId="52" fillId="3" borderId="23" xfId="4" applyFont="1" applyFill="1" applyBorder="1" applyAlignment="1">
      <alignment horizontal="center" vertical="center" textRotation="255" wrapText="1"/>
    </xf>
    <xf numFmtId="0" fontId="52" fillId="3" borderId="30" xfId="4" applyFont="1" applyFill="1" applyBorder="1" applyAlignment="1">
      <alignment horizontal="center" vertical="center" textRotation="255" wrapText="1"/>
    </xf>
    <xf numFmtId="0" fontId="52" fillId="3" borderId="25" xfId="4" applyFont="1" applyFill="1" applyBorder="1" applyAlignment="1">
      <alignment horizontal="center" vertical="center" textRotation="255" wrapText="1"/>
    </xf>
    <xf numFmtId="0" fontId="46" fillId="5" borderId="42" xfId="4" applyFont="1" applyFill="1" applyBorder="1" applyAlignment="1">
      <alignment horizontal="center" vertical="center"/>
    </xf>
    <xf numFmtId="0" fontId="46" fillId="5" borderId="17" xfId="4" applyFont="1" applyFill="1" applyBorder="1" applyAlignment="1">
      <alignment horizontal="center" vertical="center"/>
    </xf>
    <xf numFmtId="0" fontId="46" fillId="5" borderId="46" xfId="4" applyFont="1" applyFill="1" applyBorder="1" applyAlignment="1">
      <alignment horizontal="center" vertical="center"/>
    </xf>
    <xf numFmtId="0" fontId="46" fillId="5" borderId="19" xfId="4" applyFont="1" applyFill="1" applyBorder="1" applyAlignment="1">
      <alignment horizontal="center" vertical="center"/>
    </xf>
    <xf numFmtId="0" fontId="26" fillId="5" borderId="42" xfId="4" applyFont="1" applyFill="1" applyBorder="1" applyAlignment="1">
      <alignment horizontal="center" vertical="center" textRotation="255"/>
    </xf>
    <xf numFmtId="0" fontId="26" fillId="5" borderId="44" xfId="4" applyFont="1" applyFill="1" applyBorder="1" applyAlignment="1">
      <alignment horizontal="center" vertical="center" textRotation="255"/>
    </xf>
    <xf numFmtId="0" fontId="26" fillId="5" borderId="46" xfId="4" applyFont="1" applyFill="1" applyBorder="1" applyAlignment="1">
      <alignment horizontal="center" vertical="center" textRotation="255"/>
    </xf>
    <xf numFmtId="0" fontId="53" fillId="3" borderId="23" xfId="4" applyFont="1" applyFill="1" applyBorder="1" applyAlignment="1">
      <alignment horizontal="center" vertical="center" textRotation="255" wrapText="1"/>
    </xf>
    <xf numFmtId="0" fontId="53" fillId="3" borderId="30" xfId="4" applyFont="1" applyFill="1" applyBorder="1" applyAlignment="1">
      <alignment horizontal="center" vertical="center" textRotation="255" wrapText="1"/>
    </xf>
    <xf numFmtId="0" fontId="53" fillId="3" borderId="25" xfId="4" applyFont="1" applyFill="1" applyBorder="1" applyAlignment="1">
      <alignment horizontal="center" vertical="center" textRotation="255" wrapText="1"/>
    </xf>
    <xf numFmtId="0" fontId="26" fillId="3" borderId="31" xfId="4" applyFont="1" applyFill="1" applyBorder="1" applyAlignment="1">
      <alignment horizontal="center" vertical="center" shrinkToFit="1"/>
    </xf>
    <xf numFmtId="0" fontId="26" fillId="3" borderId="16" xfId="4" applyFont="1" applyFill="1" applyBorder="1" applyAlignment="1">
      <alignment horizontal="center" vertical="center" shrinkToFit="1"/>
    </xf>
    <xf numFmtId="0" fontId="28" fillId="6" borderId="31" xfId="4" applyFont="1" applyFill="1" applyBorder="1" applyAlignment="1">
      <alignment horizontal="center" vertical="center"/>
    </xf>
    <xf numFmtId="0" fontId="28" fillId="6" borderId="16" xfId="4" applyFont="1" applyFill="1" applyBorder="1" applyAlignment="1">
      <alignment horizontal="center" vertical="center"/>
    </xf>
    <xf numFmtId="0" fontId="40" fillId="6" borderId="23" xfId="4" applyFont="1" applyFill="1" applyBorder="1" applyAlignment="1">
      <alignment horizontal="center" vertical="center" wrapText="1" shrinkToFit="1"/>
    </xf>
    <xf numFmtId="0" fontId="40" fillId="6" borderId="25" xfId="4" applyFont="1" applyFill="1" applyBorder="1" applyAlignment="1">
      <alignment horizontal="center" vertical="center" wrapText="1" shrinkToFit="1"/>
    </xf>
    <xf numFmtId="0" fontId="40" fillId="6" borderId="22" xfId="4" applyFont="1" applyFill="1" applyBorder="1" applyAlignment="1">
      <alignment horizontal="center" vertical="center" wrapText="1" shrinkToFit="1"/>
    </xf>
    <xf numFmtId="0" fontId="40" fillId="6" borderId="22" xfId="4" applyFont="1" applyFill="1" applyBorder="1" applyAlignment="1">
      <alignment horizontal="center" vertical="center" shrinkToFit="1"/>
    </xf>
    <xf numFmtId="0" fontId="45" fillId="0" borderId="0" xfId="4" applyFont="1" applyFill="1" applyBorder="1" applyAlignment="1">
      <alignment horizontal="center" vertical="center"/>
    </xf>
    <xf numFmtId="0" fontId="39" fillId="6" borderId="22" xfId="4" applyFont="1" applyFill="1" applyBorder="1" applyAlignment="1">
      <alignment horizontal="center" vertical="center"/>
    </xf>
    <xf numFmtId="0" fontId="39" fillId="6" borderId="16" xfId="4" applyFont="1" applyFill="1" applyBorder="1" applyAlignment="1">
      <alignment vertical="center"/>
    </xf>
    <xf numFmtId="0" fontId="10" fillId="0" borderId="0" xfId="4" applyFont="1" applyFill="1" applyAlignment="1">
      <alignment horizontal="left" vertical="top" wrapText="1"/>
    </xf>
    <xf numFmtId="0" fontId="40" fillId="6" borderId="42" xfId="4" applyFont="1" applyFill="1" applyBorder="1" applyAlignment="1">
      <alignment horizontal="center" vertical="center" wrapText="1"/>
    </xf>
    <xf numFmtId="0" fontId="40" fillId="6" borderId="17" xfId="4" applyFont="1" applyFill="1" applyBorder="1" applyAlignment="1">
      <alignment horizontal="center" vertical="center" wrapText="1"/>
    </xf>
    <xf numFmtId="0" fontId="40" fillId="6" borderId="46" xfId="4" applyFont="1" applyFill="1" applyBorder="1" applyAlignment="1">
      <alignment horizontal="center" vertical="center" wrapText="1"/>
    </xf>
    <xf numFmtId="0" fontId="40" fillId="6" borderId="19" xfId="4" applyFont="1" applyFill="1" applyBorder="1" applyAlignment="1">
      <alignment horizontal="center" vertical="center" wrapText="1"/>
    </xf>
    <xf numFmtId="0" fontId="40" fillId="6" borderId="23" xfId="4" applyFont="1" applyFill="1" applyBorder="1" applyAlignment="1">
      <alignment horizontal="center" vertical="center"/>
    </xf>
    <xf numFmtId="0" fontId="40" fillId="6" borderId="25" xfId="4" applyFont="1" applyFill="1" applyBorder="1" applyAlignment="1">
      <alignment horizontal="center" vertical="center"/>
    </xf>
    <xf numFmtId="0" fontId="43" fillId="6" borderId="42" xfId="4" applyFont="1" applyFill="1" applyBorder="1" applyAlignment="1">
      <alignment horizontal="center" vertical="center"/>
    </xf>
    <xf numFmtId="0" fontId="43" fillId="6" borderId="44" xfId="4" applyFont="1" applyFill="1" applyBorder="1" applyAlignment="1">
      <alignment horizontal="center" vertical="center"/>
    </xf>
    <xf numFmtId="0" fontId="43" fillId="6" borderId="0" xfId="4" applyFont="1" applyFill="1" applyBorder="1" applyAlignment="1">
      <alignment horizontal="center" vertical="center"/>
    </xf>
    <xf numFmtId="0" fontId="43" fillId="6" borderId="45" xfId="4" applyFont="1" applyFill="1" applyBorder="1" applyAlignment="1">
      <alignment horizontal="center" vertical="center"/>
    </xf>
    <xf numFmtId="0" fontId="87" fillId="11" borderId="37" xfId="4" applyFont="1" applyFill="1" applyBorder="1" applyAlignment="1">
      <alignment horizontal="center" vertical="center"/>
    </xf>
  </cellXfs>
  <cellStyles count="14">
    <cellStyle name="ハイパーリンク" xfId="8" builtinId="8"/>
    <cellStyle name="桁区切り" xfId="1" builtinId="6"/>
    <cellStyle name="桁区切り 2" xfId="2"/>
    <cellStyle name="桁区切り 3" xfId="9"/>
    <cellStyle name="桁区切り 4" xfId="11"/>
    <cellStyle name="桁区切り 5" xfId="13"/>
    <cellStyle name="標準" xfId="0" builtinId="0"/>
    <cellStyle name="標準 2" xfId="3"/>
    <cellStyle name="標準 2 2" xfId="7"/>
    <cellStyle name="標準 3" xfId="4"/>
    <cellStyle name="標準 4" xfId="5"/>
    <cellStyle name="標準 5" xfId="6"/>
    <cellStyle name="標準 6" xfId="10"/>
    <cellStyle name="標準 7" xfId="12"/>
  </cellStyles>
  <dxfs count="26">
    <dxf>
      <font>
        <strike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theme="0" tint="-0.499984740745262"/>
        </patternFill>
      </fill>
    </dxf>
    <dxf>
      <font>
        <color rgb="FFFF0000"/>
      </font>
      <fill>
        <patternFill>
          <bgColor theme="2" tint="-0.499984740745262"/>
        </patternFill>
      </fill>
    </dxf>
    <dxf>
      <font>
        <color rgb="FFFF0000"/>
      </font>
      <fill>
        <patternFill>
          <bgColor theme="0" tint="-0.499984740745262"/>
        </patternFill>
      </fill>
    </dxf>
    <dxf>
      <font>
        <color rgb="FFFF0000"/>
      </font>
      <fill>
        <patternFill>
          <bgColor theme="2" tint="-0.499984740745262"/>
        </patternFill>
      </fill>
    </dxf>
    <dxf>
      <font>
        <color rgb="FFFF0000"/>
      </font>
      <fill>
        <patternFill>
          <bgColor theme="0" tint="-0.499984740745262"/>
        </patternFill>
      </fill>
    </dxf>
    <dxf>
      <font>
        <color rgb="FFFF0000"/>
      </font>
      <fill>
        <patternFill>
          <bgColor theme="2" tint="-0.499984740745262"/>
        </patternFill>
      </fill>
    </dxf>
    <dxf>
      <font>
        <color rgb="FFFF0000"/>
      </font>
      <fill>
        <patternFill>
          <bgColor theme="0" tint="-0.499984740745262"/>
        </patternFill>
      </fill>
    </dxf>
    <dxf>
      <font>
        <color rgb="FFFF0000"/>
      </font>
      <fill>
        <patternFill>
          <bgColor theme="2" tint="-0.499984740745262"/>
        </patternFill>
      </fill>
    </dxf>
    <dxf>
      <font>
        <color rgb="FFFF0000"/>
      </font>
      <fill>
        <patternFill>
          <bgColor theme="0" tint="-0.499984740745262"/>
        </patternFill>
      </fill>
    </dxf>
    <dxf>
      <font>
        <color rgb="FFFF0000"/>
      </font>
      <fill>
        <patternFill>
          <bgColor theme="2" tint="-0.499984740745262"/>
        </patternFill>
      </fill>
    </dxf>
    <dxf>
      <font>
        <color rgb="FFFF0000"/>
      </font>
      <fill>
        <patternFill>
          <bgColor theme="0" tint="-0.499984740745262"/>
        </patternFill>
      </fill>
    </dxf>
    <dxf>
      <font>
        <color rgb="FFFF0000"/>
      </font>
      <fill>
        <patternFill>
          <bgColor theme="2" tint="-0.499984740745262"/>
        </patternFill>
      </fill>
    </dxf>
    <dxf>
      <font>
        <color rgb="FFFF0000"/>
      </font>
      <fill>
        <patternFill>
          <bgColor theme="0" tint="-0.499984740745262"/>
        </patternFill>
      </fill>
    </dxf>
    <dxf>
      <font>
        <color rgb="FFFF0000"/>
      </font>
      <fill>
        <patternFill>
          <bgColor theme="2" tint="-0.499984740745262"/>
        </patternFill>
      </fill>
    </dxf>
    <dxf>
      <font>
        <color rgb="FFFF0000"/>
      </font>
      <fill>
        <patternFill>
          <bgColor theme="0" tint="-0.499984740745262"/>
        </patternFill>
      </fill>
    </dxf>
    <dxf>
      <font>
        <color rgb="FFFF0000"/>
      </font>
      <fill>
        <patternFill>
          <bgColor theme="2" tint="-0.499984740745262"/>
        </patternFill>
      </fill>
    </dxf>
    <dxf>
      <font>
        <color rgb="FFFF0000"/>
      </font>
      <fill>
        <patternFill>
          <bgColor theme="0" tint="-0.499984740745262"/>
        </patternFill>
      </fill>
    </dxf>
    <dxf>
      <font>
        <color rgb="FFFF0000"/>
      </font>
      <fill>
        <patternFill>
          <bgColor theme="2" tint="-0.499984740745262"/>
        </patternFill>
      </fill>
    </dxf>
    <dxf>
      <font>
        <color rgb="FFFF0000"/>
      </font>
      <fill>
        <patternFill>
          <bgColor theme="0" tint="-0.499984740745262"/>
        </patternFill>
      </fill>
    </dxf>
    <dxf>
      <font>
        <color rgb="FFFF0000"/>
      </font>
      <fill>
        <patternFill>
          <bgColor theme="2" tint="-0.499984740745262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FFFFE7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962025</xdr:colOff>
      <xdr:row>11</xdr:row>
      <xdr:rowOff>13508</xdr:rowOff>
    </xdr:from>
    <xdr:to>
      <xdr:col>8</xdr:col>
      <xdr:colOff>329669</xdr:colOff>
      <xdr:row>11</xdr:row>
      <xdr:rowOff>142875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6648450" y="3042458"/>
          <a:ext cx="405869" cy="129367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7</xdr:col>
      <xdr:colOff>955259</xdr:colOff>
      <xdr:row>12</xdr:row>
      <xdr:rowOff>10746</xdr:rowOff>
    </xdr:from>
    <xdr:to>
      <xdr:col>8</xdr:col>
      <xdr:colOff>323999</xdr:colOff>
      <xdr:row>12</xdr:row>
      <xdr:rowOff>118746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5897216" y="4052659"/>
          <a:ext cx="324000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7</xdr:col>
      <xdr:colOff>955259</xdr:colOff>
      <xdr:row>13</xdr:row>
      <xdr:rowOff>6839</xdr:rowOff>
    </xdr:from>
    <xdr:to>
      <xdr:col>8</xdr:col>
      <xdr:colOff>323999</xdr:colOff>
      <xdr:row>13</xdr:row>
      <xdr:rowOff>114839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5897216" y="4391100"/>
          <a:ext cx="324000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7</xdr:col>
      <xdr:colOff>955259</xdr:colOff>
      <xdr:row>16</xdr:row>
      <xdr:rowOff>7817</xdr:rowOff>
    </xdr:from>
    <xdr:to>
      <xdr:col>8</xdr:col>
      <xdr:colOff>323999</xdr:colOff>
      <xdr:row>16</xdr:row>
      <xdr:rowOff>115817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5897216" y="4734426"/>
          <a:ext cx="324000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上限５０万円</a:t>
          </a:r>
          <a:endParaRPr kumimoji="1" lang="ja-JP" altLang="en-US" sz="400"/>
        </a:p>
      </xdr:txBody>
    </xdr:sp>
    <xdr:clientData/>
  </xdr:twoCellAnchor>
  <xdr:twoCellAnchor>
    <xdr:from>
      <xdr:col>7</xdr:col>
      <xdr:colOff>955259</xdr:colOff>
      <xdr:row>17</xdr:row>
      <xdr:rowOff>3908</xdr:rowOff>
    </xdr:from>
    <xdr:to>
      <xdr:col>8</xdr:col>
      <xdr:colOff>323999</xdr:colOff>
      <xdr:row>17</xdr:row>
      <xdr:rowOff>111908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5897216" y="5072865"/>
          <a:ext cx="324000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7</xdr:col>
      <xdr:colOff>955259</xdr:colOff>
      <xdr:row>18</xdr:row>
      <xdr:rowOff>4885</xdr:rowOff>
    </xdr:from>
    <xdr:to>
      <xdr:col>8</xdr:col>
      <xdr:colOff>323999</xdr:colOff>
      <xdr:row>18</xdr:row>
      <xdr:rowOff>112885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5897216" y="5416189"/>
          <a:ext cx="324000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7</xdr:col>
      <xdr:colOff>955259</xdr:colOff>
      <xdr:row>17</xdr:row>
      <xdr:rowOff>7817</xdr:rowOff>
    </xdr:from>
    <xdr:to>
      <xdr:col>8</xdr:col>
      <xdr:colOff>323999</xdr:colOff>
      <xdr:row>17</xdr:row>
      <xdr:rowOff>115817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6171330" y="4549201"/>
          <a:ext cx="321240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</a:t>
          </a:r>
          <a:r>
            <a:rPr kumimoji="1" lang="en-US" altLang="ja-JP" sz="400">
              <a:solidFill>
                <a:srgbClr val="FF0000"/>
              </a:solidFill>
            </a:rPr>
            <a:t>2</a:t>
          </a:r>
          <a:r>
            <a:rPr kumimoji="1" lang="ja-JP" altLang="en-US" sz="400">
              <a:solidFill>
                <a:srgbClr val="FF0000"/>
              </a:solidFill>
            </a:rPr>
            <a:t>０万円</a:t>
          </a:r>
          <a:endParaRPr kumimoji="1" lang="ja-JP" altLang="en-US" sz="400"/>
        </a:p>
      </xdr:txBody>
    </xdr:sp>
    <xdr:clientData/>
  </xdr:twoCellAnchor>
  <xdr:twoCellAnchor>
    <xdr:from>
      <xdr:col>7</xdr:col>
      <xdr:colOff>955259</xdr:colOff>
      <xdr:row>18</xdr:row>
      <xdr:rowOff>7817</xdr:rowOff>
    </xdr:from>
    <xdr:to>
      <xdr:col>8</xdr:col>
      <xdr:colOff>323999</xdr:colOff>
      <xdr:row>18</xdr:row>
      <xdr:rowOff>115817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6171330" y="4549201"/>
          <a:ext cx="321240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</a:t>
          </a:r>
          <a:r>
            <a:rPr kumimoji="1" lang="en-US" altLang="ja-JP" sz="400">
              <a:solidFill>
                <a:srgbClr val="FF0000"/>
              </a:solidFill>
            </a:rPr>
            <a:t>2</a:t>
          </a:r>
          <a:r>
            <a:rPr kumimoji="1" lang="ja-JP" altLang="en-US" sz="400">
              <a:solidFill>
                <a:srgbClr val="FF0000"/>
              </a:solidFill>
            </a:rPr>
            <a:t>０万円</a:t>
          </a:r>
          <a:endParaRPr kumimoji="1" lang="ja-JP" altLang="en-US" sz="4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230_&#23637;&#31034;&#20250;&#31561;&#20986;&#23637;&#25903;&#25588;&#21161;&#25104;&#20107;&#26989;/&#20196;&#21644;2&#24180;&#24230;/010_&#20107;&#26989;&#31649;&#29702;/100_R3&#28310;&#20633;/040_&#21215;&#38598;&#35201;&#38917;&#12539;&#30003;&#35531;&#26360;/020_&#30003;&#35531;&#26360;/R3_&#30003;&#35531;&#26360;_210107_&#26696;+&#35475;&#32004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２申請状況"/>
      <sheetName val="３役員・株主"/>
      <sheetName val="４申請要件５契約・実施・支払"/>
      <sheetName val="６申請概要"/>
      <sheetName val="７資金計画"/>
      <sheetName val="誓約書"/>
    </sheetNames>
    <sheetDataSet>
      <sheetData sheetId="0">
        <row r="12">
          <cell r="G12"/>
        </row>
      </sheetData>
      <sheetData sheetId="1" refreshError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  <row r="23">
          <cell r="AG23" t="str">
            <v>S_公務〈他に分類されるものを除く〉</v>
          </cell>
        </row>
        <row r="24">
          <cell r="AG24" t="str">
            <v>T_分類不能の産業</v>
          </cell>
        </row>
      </sheetData>
      <sheetData sheetId="2"/>
      <sheetData sheetId="3"/>
      <sheetData sheetId="4"/>
      <sheetData sheetId="5">
        <row r="29">
          <cell r="H29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 tint="0.79998168889431442"/>
  </sheetPr>
  <dimension ref="A1:R35"/>
  <sheetViews>
    <sheetView showGridLines="0" showZeros="0" tabSelected="1" view="pageBreakPreview" zoomScaleNormal="100" zoomScaleSheetLayoutView="100" workbookViewId="0">
      <selection activeCell="Q1" sqref="Q1"/>
    </sheetView>
  </sheetViews>
  <sheetFormatPr defaultColWidth="9" defaultRowHeight="18" x14ac:dyDescent="0.35"/>
  <cols>
    <col min="1" max="1" width="2.5" style="1" customWidth="1"/>
    <col min="2" max="2" width="5.875" style="1" customWidth="1"/>
    <col min="3" max="4" width="3.125" style="1" customWidth="1"/>
    <col min="5" max="5" width="4" style="1" customWidth="1"/>
    <col min="6" max="6" width="3.625" style="1" customWidth="1"/>
    <col min="7" max="7" width="4" style="1" customWidth="1"/>
    <col min="8" max="8" width="10.125" style="1" customWidth="1"/>
    <col min="9" max="9" width="4.875" style="1" customWidth="1"/>
    <col min="10" max="10" width="9.5" style="1" customWidth="1"/>
    <col min="11" max="11" width="2.375" style="1" customWidth="1"/>
    <col min="12" max="12" width="10.625" style="1" customWidth="1"/>
    <col min="13" max="13" width="5.625" style="1" customWidth="1"/>
    <col min="14" max="14" width="10.625" style="1" customWidth="1"/>
    <col min="15" max="15" width="6.125" style="1" customWidth="1"/>
    <col min="16" max="16" width="2.5" style="1" customWidth="1"/>
    <col min="17" max="16384" width="9" style="1"/>
  </cols>
  <sheetData>
    <row r="1" spans="1:16" ht="18" customHeight="1" x14ac:dyDescent="0.35">
      <c r="A1" s="1" t="s">
        <v>117</v>
      </c>
    </row>
    <row r="2" spans="1:16" ht="19.5" customHeight="1" x14ac:dyDescent="0.35">
      <c r="E2" s="2"/>
      <c r="F2" s="2"/>
      <c r="G2" s="2"/>
      <c r="H2" s="2"/>
      <c r="I2" s="2"/>
      <c r="J2" s="2"/>
      <c r="K2" s="2"/>
      <c r="L2" s="50" t="s">
        <v>142</v>
      </c>
      <c r="M2" s="158"/>
      <c r="N2" s="158"/>
      <c r="O2" s="158"/>
    </row>
    <row r="3" spans="1:16" ht="17.100000000000001" customHeight="1" x14ac:dyDescent="0.35"/>
    <row r="4" spans="1:16" s="31" customFormat="1" ht="16.5" customHeight="1" x14ac:dyDescent="0.15">
      <c r="B4" s="4" t="s">
        <v>12</v>
      </c>
      <c r="C4" s="4"/>
      <c r="D4" s="4"/>
      <c r="E4" s="5"/>
      <c r="F4" s="5"/>
      <c r="G4" s="5"/>
      <c r="H4" s="5"/>
      <c r="I4" s="5"/>
    </row>
    <row r="5" spans="1:16" s="31" customFormat="1" ht="16.5" customHeight="1" x14ac:dyDescent="0.15">
      <c r="E5" s="31" t="s">
        <v>3</v>
      </c>
      <c r="I5" s="48"/>
    </row>
    <row r="7" spans="1:16" ht="18" customHeight="1" x14ac:dyDescent="0.35">
      <c r="K7" s="48" t="s">
        <v>18</v>
      </c>
      <c r="L7" s="143"/>
      <c r="M7" s="48" t="s">
        <v>17</v>
      </c>
      <c r="N7" s="144"/>
    </row>
    <row r="8" spans="1:16" ht="39" customHeight="1" x14ac:dyDescent="0.35">
      <c r="B8" s="164" t="str">
        <f>IF(N32="助成","",IF('付表２(経費変更)'!B5&lt;&gt;"","付表２（経費変更）に記入誤りがあります。「付表1_2_展示会等①」から「付表1_4_印刷・動画・広告」のシートを含めてご確認ください",""))</f>
        <v/>
      </c>
      <c r="C8" s="164"/>
      <c r="D8" s="164"/>
      <c r="E8" s="164"/>
      <c r="F8" s="164"/>
      <c r="G8" s="164"/>
      <c r="H8" s="164"/>
      <c r="I8" s="164"/>
      <c r="J8" s="39" t="s">
        <v>115</v>
      </c>
      <c r="K8" s="8"/>
      <c r="L8" s="159"/>
      <c r="M8" s="159"/>
      <c r="N8" s="159"/>
      <c r="O8" s="159"/>
    </row>
    <row r="9" spans="1:16" ht="24" customHeight="1" x14ac:dyDescent="0.35">
      <c r="B9" s="164"/>
      <c r="C9" s="164"/>
      <c r="D9" s="164"/>
      <c r="E9" s="164"/>
      <c r="F9" s="164"/>
      <c r="G9" s="164"/>
      <c r="H9" s="164"/>
      <c r="I9" s="164"/>
      <c r="J9" s="7" t="s">
        <v>26</v>
      </c>
      <c r="K9" s="8"/>
      <c r="L9" s="160"/>
      <c r="M9" s="160"/>
      <c r="N9" s="160"/>
      <c r="O9" s="5" t="s">
        <v>2</v>
      </c>
    </row>
    <row r="10" spans="1:16" ht="24" customHeight="1" x14ac:dyDescent="0.35">
      <c r="B10" s="164"/>
      <c r="C10" s="164"/>
      <c r="D10" s="164"/>
      <c r="E10" s="164"/>
      <c r="F10" s="164"/>
      <c r="G10" s="164"/>
      <c r="H10" s="164"/>
      <c r="I10" s="164"/>
      <c r="J10" s="7" t="s">
        <v>116</v>
      </c>
      <c r="K10" s="6"/>
      <c r="L10" s="31" t="s">
        <v>16</v>
      </c>
      <c r="M10" s="161"/>
      <c r="N10" s="161"/>
      <c r="O10" s="161"/>
    </row>
    <row r="11" spans="1:16" ht="24" customHeight="1" x14ac:dyDescent="0.35">
      <c r="B11" s="164"/>
      <c r="C11" s="164"/>
      <c r="D11" s="164"/>
      <c r="E11" s="164"/>
      <c r="F11" s="164"/>
      <c r="G11" s="164"/>
      <c r="H11" s="164"/>
      <c r="I11" s="164"/>
      <c r="J11" s="7"/>
      <c r="K11" s="6"/>
      <c r="L11" s="31" t="s">
        <v>11</v>
      </c>
      <c r="M11" s="161"/>
      <c r="N11" s="161"/>
      <c r="O11" s="161"/>
    </row>
    <row r="12" spans="1:16" ht="24" customHeight="1" x14ac:dyDescent="0.35">
      <c r="B12" s="164"/>
      <c r="C12" s="164"/>
      <c r="D12" s="164"/>
      <c r="E12" s="164"/>
      <c r="F12" s="164"/>
      <c r="G12" s="164"/>
      <c r="H12" s="164"/>
      <c r="I12" s="164"/>
      <c r="J12" s="7" t="s">
        <v>0</v>
      </c>
      <c r="K12" s="31"/>
      <c r="L12" s="160"/>
      <c r="M12" s="160"/>
      <c r="N12" s="160"/>
      <c r="O12" s="160"/>
    </row>
    <row r="13" spans="1:16" ht="21" customHeight="1" x14ac:dyDescent="0.35"/>
    <row r="14" spans="1:16" ht="19.5" x14ac:dyDescent="0.4">
      <c r="B14" s="162" t="s">
        <v>150</v>
      </c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</row>
    <row r="15" spans="1:16" ht="21" customHeight="1" x14ac:dyDescent="0.35"/>
    <row r="16" spans="1:16" ht="18" customHeight="1" x14ac:dyDescent="0.35">
      <c r="B16" s="151" t="s">
        <v>153</v>
      </c>
      <c r="C16" s="155"/>
      <c r="D16" s="151" t="s">
        <v>154</v>
      </c>
      <c r="E16" s="155"/>
      <c r="F16" s="31" t="s">
        <v>155</v>
      </c>
      <c r="G16" s="155"/>
      <c r="H16" s="153"/>
      <c r="I16" s="154" t="s">
        <v>157</v>
      </c>
      <c r="J16" s="156"/>
      <c r="K16" s="31" t="s">
        <v>152</v>
      </c>
      <c r="L16" s="31"/>
      <c r="M16" s="31"/>
      <c r="N16" s="31"/>
      <c r="O16" s="31"/>
      <c r="P16" s="31"/>
    </row>
    <row r="17" spans="1:18" s="31" customFormat="1" ht="18" customHeight="1" x14ac:dyDescent="0.15">
      <c r="A17" s="31" t="s">
        <v>151</v>
      </c>
      <c r="B17" s="49"/>
      <c r="C17" s="49"/>
      <c r="D17" s="49"/>
      <c r="E17" s="49"/>
      <c r="F17" s="49"/>
      <c r="I17" s="48"/>
    </row>
    <row r="18" spans="1:18" ht="21" customHeight="1" x14ac:dyDescent="0.35"/>
    <row r="19" spans="1:18" x14ac:dyDescent="0.35">
      <c r="B19" s="163" t="s">
        <v>1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</row>
    <row r="20" spans="1:18" ht="21" customHeight="1" x14ac:dyDescent="0.35"/>
    <row r="21" spans="1:18" ht="24" customHeight="1" x14ac:dyDescent="0.35">
      <c r="A21" s="32" t="s">
        <v>8</v>
      </c>
      <c r="E21" s="31"/>
      <c r="F21" s="31"/>
      <c r="H21" s="3" t="s">
        <v>10</v>
      </c>
      <c r="I21" s="145"/>
      <c r="J21" s="5" t="s">
        <v>129</v>
      </c>
      <c r="K21" s="5"/>
      <c r="L21" s="5"/>
      <c r="M21" s="5"/>
      <c r="N21" s="5"/>
      <c r="O21" s="5"/>
    </row>
    <row r="22" spans="1:18" ht="24" customHeight="1" x14ac:dyDescent="0.35">
      <c r="B22" s="31"/>
      <c r="C22" s="31"/>
      <c r="D22" s="31"/>
      <c r="E22" s="31"/>
      <c r="F22" s="31"/>
      <c r="H22" s="3" t="s">
        <v>9</v>
      </c>
      <c r="I22" s="145"/>
      <c r="J22" s="5" t="s">
        <v>137</v>
      </c>
      <c r="K22" s="5"/>
      <c r="L22" s="5"/>
      <c r="M22" s="5"/>
      <c r="N22" s="5"/>
      <c r="O22" s="5"/>
    </row>
    <row r="23" spans="1:18" ht="12" customHeight="1" x14ac:dyDescent="0.35"/>
    <row r="24" spans="1:18" ht="24" customHeight="1" x14ac:dyDescent="0.35">
      <c r="A24" s="32" t="s">
        <v>13</v>
      </c>
      <c r="E24" s="31"/>
      <c r="F24" s="31"/>
      <c r="G24" s="3"/>
      <c r="H24" s="157"/>
      <c r="I24" s="157"/>
      <c r="J24" s="157"/>
      <c r="K24" s="157"/>
      <c r="L24" s="157"/>
      <c r="M24" s="157"/>
      <c r="N24" s="157"/>
      <c r="O24" s="5"/>
    </row>
    <row r="25" spans="1:18" ht="12" customHeight="1" x14ac:dyDescent="0.35"/>
    <row r="26" spans="1:18" ht="24" customHeight="1" x14ac:dyDescent="0.35">
      <c r="A26" s="32" t="s">
        <v>109</v>
      </c>
      <c r="B26" s="31"/>
      <c r="C26" s="31"/>
      <c r="D26" s="31"/>
      <c r="E26" s="31"/>
      <c r="F26" s="31"/>
      <c r="H26" s="3"/>
      <c r="I26" s="165"/>
      <c r="J26" s="165"/>
      <c r="K26" s="165"/>
      <c r="L26" s="165"/>
      <c r="M26" s="5" t="s">
        <v>4</v>
      </c>
      <c r="R26" s="9"/>
    </row>
    <row r="27" spans="1:18" ht="12" customHeight="1" x14ac:dyDescent="0.35">
      <c r="M27" s="31"/>
    </row>
    <row r="28" spans="1:18" ht="24" customHeight="1" x14ac:dyDescent="0.35">
      <c r="A28" s="33" t="s">
        <v>149</v>
      </c>
      <c r="E28" s="5"/>
      <c r="F28" s="5"/>
      <c r="G28" s="5"/>
      <c r="H28" s="5"/>
      <c r="I28" s="3"/>
      <c r="J28" s="166" t="s">
        <v>156</v>
      </c>
      <c r="K28" s="166"/>
      <c r="L28" s="166"/>
      <c r="M28" s="31"/>
    </row>
    <row r="29" spans="1:18" ht="12" customHeight="1" thickBot="1" x14ac:dyDescent="0.4">
      <c r="M29" s="31"/>
    </row>
    <row r="30" spans="1:18" ht="24" customHeight="1" thickBot="1" x14ac:dyDescent="0.4">
      <c r="A30" s="32" t="s">
        <v>110</v>
      </c>
      <c r="B30" s="31"/>
      <c r="C30" s="31"/>
      <c r="D30" s="31"/>
      <c r="E30" s="31"/>
      <c r="F30" s="31"/>
      <c r="G30" s="31"/>
      <c r="I30" s="167" t="str">
        <f>'付表２(経費変更)'!K23</f>
        <v/>
      </c>
      <c r="J30" s="168"/>
      <c r="K30" s="168"/>
      <c r="L30" s="169"/>
      <c r="M30" s="5" t="s">
        <v>4</v>
      </c>
    </row>
    <row r="31" spans="1:18" ht="12" customHeight="1" x14ac:dyDescent="0.35"/>
    <row r="32" spans="1:18" ht="24" customHeight="1" x14ac:dyDescent="0.35">
      <c r="A32" s="32" t="s">
        <v>100</v>
      </c>
      <c r="E32" s="31"/>
      <c r="F32" s="31"/>
      <c r="G32" s="31"/>
      <c r="H32" s="31"/>
      <c r="I32" s="31"/>
      <c r="N32" s="152"/>
    </row>
    <row r="33" spans="2:15" ht="7.5" customHeight="1" x14ac:dyDescent="0.35"/>
    <row r="34" spans="2:15" ht="75.95" customHeight="1" x14ac:dyDescent="0.35">
      <c r="B34" s="10" t="s">
        <v>14</v>
      </c>
      <c r="C34" s="10"/>
      <c r="D34" s="1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</row>
    <row r="35" spans="2:15" ht="75.95" customHeight="1" x14ac:dyDescent="0.35">
      <c r="B35" s="10" t="s">
        <v>15</v>
      </c>
      <c r="C35" s="10"/>
      <c r="D35" s="10"/>
      <c r="E35" s="170"/>
      <c r="F35" s="170"/>
      <c r="G35" s="170"/>
      <c r="H35" s="170"/>
      <c r="I35" s="170"/>
      <c r="J35" s="170"/>
      <c r="K35" s="170"/>
      <c r="L35" s="170"/>
      <c r="M35" s="170"/>
      <c r="N35" s="170"/>
      <c r="O35" s="170"/>
    </row>
  </sheetData>
  <mergeCells count="15">
    <mergeCell ref="I26:L26"/>
    <mergeCell ref="J28:L28"/>
    <mergeCell ref="I30:L30"/>
    <mergeCell ref="E34:O34"/>
    <mergeCell ref="E35:O35"/>
    <mergeCell ref="H24:N24"/>
    <mergeCell ref="M2:O2"/>
    <mergeCell ref="L8:O8"/>
    <mergeCell ref="L9:N9"/>
    <mergeCell ref="M10:O10"/>
    <mergeCell ref="M11:O11"/>
    <mergeCell ref="L12:O12"/>
    <mergeCell ref="B14:O14"/>
    <mergeCell ref="B19:O19"/>
    <mergeCell ref="B8:I12"/>
  </mergeCells>
  <phoneticPr fontId="4"/>
  <conditionalFormatting sqref="B8:I12">
    <cfRule type="expression" dxfId="25" priority="1">
      <formula>$B$8&lt;&gt;""</formula>
    </cfRule>
  </conditionalFormatting>
  <dataValidations count="7">
    <dataValidation imeMode="halfAlpha" allowBlank="1" showInputMessage="1" showErrorMessage="1" promptTitle="入力不要" prompt="付表2の金額が反映されます_x000a_" sqref="I30:L30"/>
    <dataValidation imeMode="halfAlpha" allowBlank="1" showInputMessage="1" showErrorMessage="1" promptTitle="交付決定通知書" prompt="に記載の助成予定額を記入ください" sqref="I26:L26"/>
    <dataValidation imeMode="halfAlpha" allowBlank="1" showInputMessage="1" showErrorMessage="1" promptTitle="電話番号をハイフン「‐」付きでを入力ください" prompt="例：00-0000-0000" sqref="L12:O12"/>
    <dataValidation imeMode="halfAlpha" allowBlank="1" showInputMessage="1" showErrorMessage="1" sqref="L7 N7 H16:I16 C16 E16 G16 J16"/>
    <dataValidation imeMode="halfAlpha" allowBlank="1" showInputMessage="1" showErrorMessage="1" promptTitle="申請日を西暦で入力ください" prompt="例：2022/10/15" sqref="M2"/>
    <dataValidation type="list" allowBlank="1" showInputMessage="1" showErrorMessage="1" promptTitle="助成予定額の変更" prompt="の有無を選択ください" sqref="J28:L28">
      <formula1>"選択してください,有り,無し"</formula1>
    </dataValidation>
    <dataValidation type="list" allowBlank="1" showInputMessage="1" showErrorMessage="1" sqref="I21:I22">
      <formula1>"○"</formula1>
    </dataValidation>
  </dataValidations>
  <printOptions horizontalCentered="1" verticalCentered="1"/>
  <pageMargins left="0.78740157480314965" right="0.59055118110236227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0.79998168889431442"/>
    <pageSetUpPr fitToPage="1"/>
  </sheetPr>
  <dimension ref="A1:DC55"/>
  <sheetViews>
    <sheetView showGridLines="0" view="pageBreakPreview" topLeftCell="A13" zoomScaleNormal="115" zoomScaleSheetLayoutView="100" workbookViewId="0">
      <selection activeCell="F29" sqref="F29:F31"/>
    </sheetView>
  </sheetViews>
  <sheetFormatPr defaultColWidth="9.875" defaultRowHeight="24" customHeight="1" x14ac:dyDescent="0.15"/>
  <cols>
    <col min="1" max="2" width="1.125" style="52" customWidth="1"/>
    <col min="3" max="3" width="2.5" style="52" customWidth="1"/>
    <col min="4" max="4" width="5.125" style="52" customWidth="1"/>
    <col min="5" max="5" width="7.5" style="52" customWidth="1"/>
    <col min="6" max="6" width="26.125" style="53" customWidth="1"/>
    <col min="7" max="7" width="3.375" style="53" customWidth="1"/>
    <col min="8" max="8" width="8.125" style="53" customWidth="1"/>
    <col min="9" max="9" width="8.875" style="53" customWidth="1"/>
    <col min="10" max="10" width="3.125" style="53" customWidth="1"/>
    <col min="11" max="11" width="4.875" style="53" customWidth="1"/>
    <col min="12" max="12" width="2" style="53" customWidth="1"/>
    <col min="13" max="13" width="8.5" style="53" customWidth="1"/>
    <col min="14" max="14" width="4.875" style="53" customWidth="1"/>
    <col min="15" max="15" width="3.375" style="52" customWidth="1"/>
    <col min="16" max="16" width="9.875" style="52" customWidth="1"/>
    <col min="17" max="19" width="9.875" style="57" customWidth="1"/>
    <col min="20" max="26" width="14.125" style="57" customWidth="1"/>
    <col min="27" max="28" width="14.125" style="58" customWidth="1"/>
    <col min="29" max="29" width="9.875" style="58" customWidth="1"/>
    <col min="30" max="30" width="12.125" style="58" customWidth="1"/>
    <col min="31" max="43" width="9.875" style="58"/>
    <col min="44" max="44" width="14" style="58" customWidth="1"/>
    <col min="45" max="45" width="17" style="58" customWidth="1"/>
    <col min="46" max="46" width="9.875" style="58"/>
    <col min="47" max="47" width="20.875" style="58" customWidth="1"/>
    <col min="48" max="48" width="28.875" style="58" customWidth="1"/>
    <col min="49" max="49" width="18.5" style="58" customWidth="1"/>
    <col min="50" max="50" width="23" style="58" customWidth="1"/>
    <col min="51" max="51" width="25.5" style="58" customWidth="1"/>
    <col min="52" max="52" width="24.125" style="58" customWidth="1"/>
    <col min="53" max="53" width="9.875" style="58"/>
    <col min="54" max="54" width="23" style="58" customWidth="1"/>
    <col min="55" max="55" width="29.5" style="58" customWidth="1"/>
    <col min="56" max="56" width="37.5" style="58" customWidth="1"/>
    <col min="57" max="107" width="9.875" style="57"/>
    <col min="108" max="16384" width="9.875" style="52"/>
  </cols>
  <sheetData>
    <row r="1" spans="1:16" ht="17.25" customHeight="1" x14ac:dyDescent="0.35">
      <c r="A1" s="51" t="s">
        <v>158</v>
      </c>
      <c r="B1" s="51"/>
      <c r="C1" s="44"/>
      <c r="G1" s="54"/>
      <c r="H1" s="54"/>
      <c r="I1" s="54"/>
      <c r="J1" s="54"/>
      <c r="K1" s="54"/>
      <c r="L1" s="54"/>
      <c r="M1" s="55"/>
      <c r="N1" s="54"/>
      <c r="O1" s="56"/>
      <c r="P1" s="56"/>
    </row>
    <row r="2" spans="1:16" ht="17.100000000000001" customHeight="1" x14ac:dyDescent="0.15">
      <c r="A2" s="59"/>
      <c r="B2" s="171" t="s">
        <v>143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3"/>
      <c r="P2" s="60"/>
    </row>
    <row r="3" spans="1:16" ht="10.5" customHeight="1" x14ac:dyDescent="0.15">
      <c r="B3" s="61"/>
      <c r="C3" s="139" t="s">
        <v>146</v>
      </c>
      <c r="D3" s="62"/>
      <c r="E3" s="62"/>
      <c r="F3" s="62"/>
      <c r="G3" s="62"/>
      <c r="H3" s="62"/>
      <c r="I3" s="62"/>
      <c r="J3" s="62"/>
      <c r="K3" s="62"/>
      <c r="L3" s="62"/>
      <c r="M3" s="62"/>
      <c r="N3" s="63"/>
    </row>
    <row r="4" spans="1:16" ht="18" customHeight="1" x14ac:dyDescent="0.15">
      <c r="B4" s="174" t="s">
        <v>29</v>
      </c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6"/>
    </row>
    <row r="5" spans="1:16" ht="13.5" customHeight="1" x14ac:dyDescent="0.15">
      <c r="B5" s="64"/>
      <c r="C5" s="177" t="s">
        <v>30</v>
      </c>
      <c r="D5" s="180" t="s">
        <v>31</v>
      </c>
      <c r="E5" s="181"/>
      <c r="F5" s="65"/>
      <c r="G5" s="182" t="s">
        <v>32</v>
      </c>
      <c r="H5" s="183"/>
      <c r="I5" s="184"/>
      <c r="J5" s="185"/>
      <c r="K5" s="185"/>
      <c r="L5" s="185"/>
      <c r="M5" s="66" t="s">
        <v>128</v>
      </c>
      <c r="N5" s="67"/>
      <c r="O5" s="68"/>
    </row>
    <row r="6" spans="1:16" ht="13.5" customHeight="1" x14ac:dyDescent="0.15">
      <c r="B6" s="64"/>
      <c r="C6" s="178"/>
      <c r="D6" s="182" t="s">
        <v>33</v>
      </c>
      <c r="E6" s="183"/>
      <c r="F6" s="45"/>
      <c r="G6" s="186" t="s">
        <v>34</v>
      </c>
      <c r="H6" s="69" t="s">
        <v>35</v>
      </c>
      <c r="I6" s="188"/>
      <c r="J6" s="189"/>
      <c r="K6" s="190" t="s">
        <v>36</v>
      </c>
      <c r="L6" s="190"/>
      <c r="M6" s="189"/>
      <c r="N6" s="191"/>
      <c r="O6" s="57"/>
    </row>
    <row r="7" spans="1:16" ht="13.5" customHeight="1" x14ac:dyDescent="0.15">
      <c r="B7" s="64"/>
      <c r="C7" s="178"/>
      <c r="D7" s="192" t="s">
        <v>37</v>
      </c>
      <c r="E7" s="193"/>
      <c r="F7" s="196"/>
      <c r="G7" s="187"/>
      <c r="H7" s="70" t="s">
        <v>38</v>
      </c>
      <c r="I7" s="188"/>
      <c r="J7" s="189"/>
      <c r="K7" s="190" t="s">
        <v>36</v>
      </c>
      <c r="L7" s="190"/>
      <c r="M7" s="189"/>
      <c r="N7" s="191"/>
      <c r="O7" s="71"/>
    </row>
    <row r="8" spans="1:16" ht="13.5" customHeight="1" x14ac:dyDescent="0.15">
      <c r="B8" s="64"/>
      <c r="C8" s="178"/>
      <c r="D8" s="194"/>
      <c r="E8" s="195"/>
      <c r="F8" s="197"/>
      <c r="G8" s="198" t="s">
        <v>39</v>
      </c>
      <c r="H8" s="199"/>
      <c r="I8" s="72"/>
      <c r="J8" s="200" t="s">
        <v>40</v>
      </c>
      <c r="K8" s="201"/>
      <c r="L8" s="202"/>
      <c r="M8" s="203"/>
      <c r="N8" s="204"/>
      <c r="O8" s="73"/>
    </row>
    <row r="9" spans="1:16" ht="13.5" customHeight="1" x14ac:dyDescent="0.15">
      <c r="B9" s="64"/>
      <c r="C9" s="178"/>
      <c r="D9" s="205" t="s">
        <v>41</v>
      </c>
      <c r="E9" s="205"/>
      <c r="F9" s="206"/>
      <c r="G9" s="207" t="s">
        <v>42</v>
      </c>
      <c r="H9" s="208"/>
      <c r="I9" s="209"/>
      <c r="J9" s="210"/>
      <c r="K9" s="211" t="s">
        <v>43</v>
      </c>
      <c r="L9" s="209"/>
      <c r="M9" s="210"/>
      <c r="N9" s="223" t="s">
        <v>44</v>
      </c>
      <c r="O9" s="73"/>
      <c r="P9" s="74"/>
    </row>
    <row r="10" spans="1:16" ht="13.5" customHeight="1" x14ac:dyDescent="0.15">
      <c r="B10" s="64"/>
      <c r="C10" s="178"/>
      <c r="D10" s="205"/>
      <c r="E10" s="205"/>
      <c r="F10" s="206"/>
      <c r="G10" s="219" t="s">
        <v>45</v>
      </c>
      <c r="H10" s="199"/>
      <c r="I10" s="221"/>
      <c r="J10" s="222"/>
      <c r="K10" s="212"/>
      <c r="L10" s="221"/>
      <c r="M10" s="222"/>
      <c r="N10" s="224"/>
      <c r="O10" s="73"/>
    </row>
    <row r="11" spans="1:16" ht="13.5" customHeight="1" x14ac:dyDescent="0.15">
      <c r="B11" s="64"/>
      <c r="C11" s="178"/>
      <c r="D11" s="205"/>
      <c r="E11" s="205"/>
      <c r="F11" s="206"/>
      <c r="G11" s="219" t="s">
        <v>46</v>
      </c>
      <c r="H11" s="199"/>
      <c r="I11" s="221"/>
      <c r="J11" s="222"/>
      <c r="K11" s="212"/>
      <c r="L11" s="221"/>
      <c r="M11" s="222"/>
      <c r="N11" s="224"/>
      <c r="O11" s="73"/>
    </row>
    <row r="12" spans="1:16" ht="13.5" customHeight="1" x14ac:dyDescent="0.15">
      <c r="B12" s="64"/>
      <c r="C12" s="178"/>
      <c r="D12" s="215" t="s">
        <v>47</v>
      </c>
      <c r="E12" s="216"/>
      <c r="F12" s="75"/>
      <c r="G12" s="226"/>
      <c r="H12" s="227"/>
      <c r="I12" s="228"/>
      <c r="J12" s="229"/>
      <c r="K12" s="213"/>
      <c r="L12" s="228"/>
      <c r="M12" s="229"/>
      <c r="N12" s="224"/>
      <c r="O12" s="73"/>
    </row>
    <row r="13" spans="1:16" ht="13.5" customHeight="1" x14ac:dyDescent="0.15">
      <c r="B13" s="64"/>
      <c r="C13" s="177"/>
      <c r="D13" s="217" t="s">
        <v>48</v>
      </c>
      <c r="E13" s="218"/>
      <c r="F13" s="75"/>
      <c r="G13" s="219" t="s">
        <v>49</v>
      </c>
      <c r="H13" s="220"/>
      <c r="I13" s="221"/>
      <c r="J13" s="222"/>
      <c r="K13" s="212"/>
      <c r="L13" s="221"/>
      <c r="M13" s="222"/>
      <c r="N13" s="224"/>
      <c r="O13" s="73"/>
    </row>
    <row r="14" spans="1:16" ht="13.5" customHeight="1" x14ac:dyDescent="0.15">
      <c r="B14" s="64"/>
      <c r="C14" s="179"/>
      <c r="D14" s="230" t="s">
        <v>50</v>
      </c>
      <c r="E14" s="195"/>
      <c r="F14" s="76"/>
      <c r="G14" s="231" t="s">
        <v>51</v>
      </c>
      <c r="H14" s="232"/>
      <c r="I14" s="233" t="str">
        <f>IF(I5="リアルのみ",IF(AND(TRIM(I9)="",TRIM(I10)="",TRIM(I11)=""),"",I9+I10+I11),IF(I5="リアル + オンライン",IF(AND(TRIM(I9)="",TRIM(I10)="",TRIM(I11)="",TRIM(I13)=""),"",SUM(I9,I10,I11,I13)),IF(AND(TRIM(I5)="",SUM(I9,I10,I11,I13)&gt;=1),"出展形態選択",IF(TRIM(I13)="","",I13))))</f>
        <v/>
      </c>
      <c r="J14" s="233"/>
      <c r="K14" s="214"/>
      <c r="L14" s="233" t="str">
        <f>IF(I5="リアルのみ",IF(AND(TRIM(L9)="",TRIM(L10)="",TRIM(L11)=""),"",L9+L10+L11),IF(I5="リアル + オンライン",IF(AND(TRIM(L9)="",TRIM(L10)="",TRIM(L11)="",TRIM(L13)=""),"",SUM(L9,L10,L11,L13)),IF(AND(TRIM(I5)="",SUM(L9,L10,L11,L13)&gt;=1),"出展形態選択",IF(TRIM(L13)="","",L13))))</f>
        <v/>
      </c>
      <c r="M14" s="233"/>
      <c r="N14" s="225"/>
    </row>
    <row r="15" spans="1:16" ht="13.5" customHeight="1" x14ac:dyDescent="0.15">
      <c r="B15" s="64"/>
      <c r="C15" s="177" t="s">
        <v>52</v>
      </c>
      <c r="D15" s="180" t="s">
        <v>31</v>
      </c>
      <c r="E15" s="181"/>
      <c r="F15" s="65"/>
      <c r="G15" s="182" t="s">
        <v>32</v>
      </c>
      <c r="H15" s="183"/>
      <c r="I15" s="184"/>
      <c r="J15" s="185"/>
      <c r="K15" s="185"/>
      <c r="L15" s="185"/>
      <c r="M15" s="66" t="s">
        <v>128</v>
      </c>
      <c r="N15" s="67"/>
      <c r="O15" s="68"/>
    </row>
    <row r="16" spans="1:16" ht="13.5" customHeight="1" x14ac:dyDescent="0.15">
      <c r="B16" s="64"/>
      <c r="C16" s="178"/>
      <c r="D16" s="182" t="s">
        <v>33</v>
      </c>
      <c r="E16" s="183"/>
      <c r="F16" s="45"/>
      <c r="G16" s="186" t="s">
        <v>34</v>
      </c>
      <c r="H16" s="69" t="s">
        <v>35</v>
      </c>
      <c r="I16" s="188"/>
      <c r="J16" s="189"/>
      <c r="K16" s="190" t="s">
        <v>36</v>
      </c>
      <c r="L16" s="190"/>
      <c r="M16" s="189"/>
      <c r="N16" s="191"/>
      <c r="O16" s="57"/>
    </row>
    <row r="17" spans="2:16" ht="13.5" customHeight="1" x14ac:dyDescent="0.15">
      <c r="B17" s="64"/>
      <c r="C17" s="178"/>
      <c r="D17" s="192" t="s">
        <v>37</v>
      </c>
      <c r="E17" s="193"/>
      <c r="F17" s="196"/>
      <c r="G17" s="187"/>
      <c r="H17" s="70" t="s">
        <v>38</v>
      </c>
      <c r="I17" s="188"/>
      <c r="J17" s="189"/>
      <c r="K17" s="190" t="s">
        <v>36</v>
      </c>
      <c r="L17" s="190"/>
      <c r="M17" s="189"/>
      <c r="N17" s="191"/>
      <c r="O17" s="71"/>
    </row>
    <row r="18" spans="2:16" ht="13.5" customHeight="1" x14ac:dyDescent="0.15">
      <c r="B18" s="64"/>
      <c r="C18" s="178"/>
      <c r="D18" s="194"/>
      <c r="E18" s="195"/>
      <c r="F18" s="197"/>
      <c r="G18" s="198" t="s">
        <v>39</v>
      </c>
      <c r="H18" s="199"/>
      <c r="I18" s="72"/>
      <c r="J18" s="200" t="s">
        <v>40</v>
      </c>
      <c r="K18" s="201"/>
      <c r="L18" s="202"/>
      <c r="M18" s="203"/>
      <c r="N18" s="204"/>
      <c r="O18" s="73"/>
    </row>
    <row r="19" spans="2:16" ht="13.5" customHeight="1" x14ac:dyDescent="0.15">
      <c r="B19" s="64"/>
      <c r="C19" s="178"/>
      <c r="D19" s="205" t="s">
        <v>41</v>
      </c>
      <c r="E19" s="205"/>
      <c r="F19" s="206"/>
      <c r="G19" s="207" t="s">
        <v>42</v>
      </c>
      <c r="H19" s="208"/>
      <c r="I19" s="209"/>
      <c r="J19" s="210"/>
      <c r="K19" s="211" t="s">
        <v>43</v>
      </c>
      <c r="L19" s="209"/>
      <c r="M19" s="210"/>
      <c r="N19" s="223" t="s">
        <v>44</v>
      </c>
      <c r="O19" s="73"/>
      <c r="P19" s="74"/>
    </row>
    <row r="20" spans="2:16" ht="13.5" customHeight="1" x14ac:dyDescent="0.15">
      <c r="B20" s="64"/>
      <c r="C20" s="178"/>
      <c r="D20" s="205"/>
      <c r="E20" s="205"/>
      <c r="F20" s="206"/>
      <c r="G20" s="219" t="s">
        <v>45</v>
      </c>
      <c r="H20" s="199"/>
      <c r="I20" s="221"/>
      <c r="J20" s="222"/>
      <c r="K20" s="212"/>
      <c r="L20" s="221"/>
      <c r="M20" s="222"/>
      <c r="N20" s="224"/>
      <c r="O20" s="73"/>
    </row>
    <row r="21" spans="2:16" ht="13.5" customHeight="1" x14ac:dyDescent="0.15">
      <c r="B21" s="64"/>
      <c r="C21" s="178"/>
      <c r="D21" s="205"/>
      <c r="E21" s="205"/>
      <c r="F21" s="206"/>
      <c r="G21" s="219" t="s">
        <v>46</v>
      </c>
      <c r="H21" s="199"/>
      <c r="I21" s="221"/>
      <c r="J21" s="222"/>
      <c r="K21" s="212"/>
      <c r="L21" s="221"/>
      <c r="M21" s="222"/>
      <c r="N21" s="224"/>
      <c r="O21" s="73"/>
    </row>
    <row r="22" spans="2:16" ht="13.5" customHeight="1" x14ac:dyDescent="0.15">
      <c r="B22" s="64"/>
      <c r="C22" s="178"/>
      <c r="D22" s="215" t="s">
        <v>47</v>
      </c>
      <c r="E22" s="216"/>
      <c r="F22" s="75"/>
      <c r="G22" s="226"/>
      <c r="H22" s="227"/>
      <c r="I22" s="228"/>
      <c r="J22" s="229"/>
      <c r="K22" s="213"/>
      <c r="L22" s="228"/>
      <c r="M22" s="229"/>
      <c r="N22" s="224"/>
      <c r="O22" s="73"/>
    </row>
    <row r="23" spans="2:16" ht="13.5" customHeight="1" x14ac:dyDescent="0.15">
      <c r="B23" s="64"/>
      <c r="C23" s="177"/>
      <c r="D23" s="217" t="s">
        <v>48</v>
      </c>
      <c r="E23" s="218"/>
      <c r="F23" s="75"/>
      <c r="G23" s="219" t="s">
        <v>49</v>
      </c>
      <c r="H23" s="220"/>
      <c r="I23" s="221"/>
      <c r="J23" s="222"/>
      <c r="K23" s="212"/>
      <c r="L23" s="221"/>
      <c r="M23" s="222"/>
      <c r="N23" s="224"/>
      <c r="O23" s="73"/>
    </row>
    <row r="24" spans="2:16" ht="13.5" customHeight="1" x14ac:dyDescent="0.15">
      <c r="B24" s="64"/>
      <c r="C24" s="177"/>
      <c r="D24" s="215" t="s">
        <v>50</v>
      </c>
      <c r="E24" s="216"/>
      <c r="F24" s="76"/>
      <c r="G24" s="231" t="s">
        <v>51</v>
      </c>
      <c r="H24" s="232"/>
      <c r="I24" s="233" t="str">
        <f>IF(I15="リアルのみ",IF(AND(TRIM(I19)="",TRIM(I20)="",TRIM(I21)=""),"",I19+I20+I21),IF(I15="リアル + オンライン",IF(AND(TRIM(I19)="",TRIM(I20)="",TRIM(I21)="",TRIM(I23)=""),"",SUM(I19,I20,I21,I23)),IF(AND(TRIM(I15)="",SUM(I19,I20,I21,I23)&gt;=1),"出展形態選択",IF(TRIM(I23)="","",I23))))</f>
        <v/>
      </c>
      <c r="J24" s="233"/>
      <c r="K24" s="214"/>
      <c r="L24" s="233" t="str">
        <f>IF(I15="リアルのみ",IF(AND(TRIM(L19)="",TRIM(L20)="",TRIM(L21)=""),"",L19+L20+L21),IF(I15="リアル + オンライン",IF(AND(TRIM(L19)="",TRIM(L20)="",TRIM(L21)="",TRIM(L23)=""),"",SUM(L19,L20,L21,L23)),IF(AND(TRIM(I15)="",SUM(L19,L20,L21,L23)&gt;=1),"出展形態選択",IF(TRIM(L23)="","",L23))))</f>
        <v/>
      </c>
      <c r="M24" s="233"/>
      <c r="N24" s="225"/>
    </row>
    <row r="25" spans="2:16" ht="13.5" customHeight="1" x14ac:dyDescent="0.15">
      <c r="B25" s="64"/>
      <c r="C25" s="177" t="s">
        <v>53</v>
      </c>
      <c r="D25" s="180" t="s">
        <v>31</v>
      </c>
      <c r="E25" s="181"/>
      <c r="F25" s="65"/>
      <c r="G25" s="182" t="s">
        <v>32</v>
      </c>
      <c r="H25" s="183"/>
      <c r="I25" s="184"/>
      <c r="J25" s="185"/>
      <c r="K25" s="185"/>
      <c r="L25" s="185"/>
      <c r="M25" s="66" t="s">
        <v>128</v>
      </c>
      <c r="N25" s="67"/>
      <c r="O25" s="68"/>
    </row>
    <row r="26" spans="2:16" ht="13.5" customHeight="1" x14ac:dyDescent="0.15">
      <c r="B26" s="64"/>
      <c r="C26" s="178"/>
      <c r="D26" s="182" t="s">
        <v>33</v>
      </c>
      <c r="E26" s="183"/>
      <c r="F26" s="45"/>
      <c r="G26" s="186" t="s">
        <v>34</v>
      </c>
      <c r="H26" s="69" t="s">
        <v>35</v>
      </c>
      <c r="I26" s="188"/>
      <c r="J26" s="189"/>
      <c r="K26" s="190" t="s">
        <v>36</v>
      </c>
      <c r="L26" s="190"/>
      <c r="M26" s="189"/>
      <c r="N26" s="191"/>
      <c r="O26" s="57"/>
    </row>
    <row r="27" spans="2:16" ht="13.5" customHeight="1" x14ac:dyDescent="0.15">
      <c r="B27" s="64"/>
      <c r="C27" s="178"/>
      <c r="D27" s="192" t="s">
        <v>37</v>
      </c>
      <c r="E27" s="193"/>
      <c r="F27" s="196"/>
      <c r="G27" s="187"/>
      <c r="H27" s="70" t="s">
        <v>38</v>
      </c>
      <c r="I27" s="188"/>
      <c r="J27" s="189"/>
      <c r="K27" s="190" t="s">
        <v>36</v>
      </c>
      <c r="L27" s="190"/>
      <c r="M27" s="189"/>
      <c r="N27" s="191"/>
      <c r="O27" s="71"/>
    </row>
    <row r="28" spans="2:16" ht="13.5" customHeight="1" x14ac:dyDescent="0.15">
      <c r="B28" s="64"/>
      <c r="C28" s="178"/>
      <c r="D28" s="194"/>
      <c r="E28" s="195"/>
      <c r="F28" s="197"/>
      <c r="G28" s="198" t="s">
        <v>39</v>
      </c>
      <c r="H28" s="199"/>
      <c r="I28" s="72"/>
      <c r="J28" s="200" t="s">
        <v>40</v>
      </c>
      <c r="K28" s="201"/>
      <c r="L28" s="202"/>
      <c r="M28" s="203"/>
      <c r="N28" s="204"/>
      <c r="O28" s="73"/>
    </row>
    <row r="29" spans="2:16" ht="13.5" customHeight="1" x14ac:dyDescent="0.15">
      <c r="B29" s="64"/>
      <c r="C29" s="178"/>
      <c r="D29" s="205" t="s">
        <v>41</v>
      </c>
      <c r="E29" s="205"/>
      <c r="F29" s="206"/>
      <c r="G29" s="207" t="s">
        <v>42</v>
      </c>
      <c r="H29" s="208"/>
      <c r="I29" s="209"/>
      <c r="J29" s="210"/>
      <c r="K29" s="211" t="s">
        <v>43</v>
      </c>
      <c r="L29" s="209"/>
      <c r="M29" s="210"/>
      <c r="N29" s="223" t="s">
        <v>44</v>
      </c>
      <c r="O29" s="73"/>
      <c r="P29" s="74"/>
    </row>
    <row r="30" spans="2:16" ht="13.5" customHeight="1" x14ac:dyDescent="0.15">
      <c r="B30" s="64"/>
      <c r="C30" s="178"/>
      <c r="D30" s="205"/>
      <c r="E30" s="205"/>
      <c r="F30" s="206"/>
      <c r="G30" s="219" t="s">
        <v>45</v>
      </c>
      <c r="H30" s="199"/>
      <c r="I30" s="221"/>
      <c r="J30" s="222"/>
      <c r="K30" s="212"/>
      <c r="L30" s="221"/>
      <c r="M30" s="222"/>
      <c r="N30" s="224"/>
      <c r="O30" s="73"/>
    </row>
    <row r="31" spans="2:16" ht="13.5" customHeight="1" x14ac:dyDescent="0.15">
      <c r="B31" s="64"/>
      <c r="C31" s="178"/>
      <c r="D31" s="205"/>
      <c r="E31" s="205"/>
      <c r="F31" s="206"/>
      <c r="G31" s="219" t="s">
        <v>46</v>
      </c>
      <c r="H31" s="199"/>
      <c r="I31" s="221"/>
      <c r="J31" s="222"/>
      <c r="K31" s="212"/>
      <c r="L31" s="221"/>
      <c r="M31" s="222"/>
      <c r="N31" s="224"/>
      <c r="O31" s="73"/>
    </row>
    <row r="32" spans="2:16" ht="13.5" customHeight="1" x14ac:dyDescent="0.15">
      <c r="B32" s="64"/>
      <c r="C32" s="178"/>
      <c r="D32" s="215" t="s">
        <v>47</v>
      </c>
      <c r="E32" s="216"/>
      <c r="F32" s="75"/>
      <c r="G32" s="226"/>
      <c r="H32" s="227"/>
      <c r="I32" s="228"/>
      <c r="J32" s="229"/>
      <c r="K32" s="213"/>
      <c r="L32" s="228"/>
      <c r="M32" s="229"/>
      <c r="N32" s="224"/>
      <c r="O32" s="73"/>
    </row>
    <row r="33" spans="2:16" ht="13.5" customHeight="1" x14ac:dyDescent="0.15">
      <c r="B33" s="64"/>
      <c r="C33" s="177"/>
      <c r="D33" s="217" t="s">
        <v>48</v>
      </c>
      <c r="E33" s="218"/>
      <c r="F33" s="75"/>
      <c r="G33" s="219" t="s">
        <v>49</v>
      </c>
      <c r="H33" s="220"/>
      <c r="I33" s="221"/>
      <c r="J33" s="222"/>
      <c r="K33" s="212"/>
      <c r="L33" s="221"/>
      <c r="M33" s="222"/>
      <c r="N33" s="224"/>
      <c r="O33" s="73"/>
    </row>
    <row r="34" spans="2:16" ht="13.5" customHeight="1" x14ac:dyDescent="0.15">
      <c r="B34" s="64"/>
      <c r="C34" s="177"/>
      <c r="D34" s="215" t="s">
        <v>50</v>
      </c>
      <c r="E34" s="216"/>
      <c r="F34" s="76"/>
      <c r="G34" s="231" t="s">
        <v>51</v>
      </c>
      <c r="H34" s="232"/>
      <c r="I34" s="233" t="str">
        <f>IF(I25="リアルのみ",IF(AND(TRIM(I29)="",TRIM(I30)="",TRIM(I31)=""),"",I29+I30+I31),IF(I25="リアル + オンライン",IF(AND(TRIM(I29)="",TRIM(I30)="",TRIM(I31)="",TRIM(I33)=""),"",SUM(I29,I30,I31,I33)),IF(AND(TRIM(I25)="",SUM(I29,I30,I31,I33)&gt;=1),"出展形態選択",IF(TRIM(I33)="","",I33))))</f>
        <v/>
      </c>
      <c r="J34" s="233"/>
      <c r="K34" s="214"/>
      <c r="L34" s="233" t="str">
        <f>IF(I25="リアルのみ",IF(AND(TRIM(L29)="",TRIM(L30)="",TRIM(L31)=""),"",L29+L30+L31),IF(I25="リアル + オンライン",IF(AND(TRIM(L29)="",TRIM(L30)="",TRIM(L31)="",TRIM(L33)=""),"",SUM(L29,L30,L31,L33)),IF(AND(TRIM(I25)="",SUM(L29,L30,L31,L33)&gt;=1),"出展形態選択",IF(TRIM(L33)="","",L33))))</f>
        <v/>
      </c>
      <c r="M34" s="233"/>
      <c r="N34" s="225"/>
    </row>
    <row r="35" spans="2:16" ht="13.5" customHeight="1" x14ac:dyDescent="0.15">
      <c r="B35" s="64"/>
      <c r="C35" s="177" t="s">
        <v>54</v>
      </c>
      <c r="D35" s="180" t="s">
        <v>31</v>
      </c>
      <c r="E35" s="181"/>
      <c r="F35" s="65"/>
      <c r="G35" s="182" t="s">
        <v>32</v>
      </c>
      <c r="H35" s="183"/>
      <c r="I35" s="184"/>
      <c r="J35" s="185"/>
      <c r="K35" s="185"/>
      <c r="L35" s="185"/>
      <c r="M35" s="66" t="s">
        <v>128</v>
      </c>
      <c r="N35" s="67"/>
      <c r="O35" s="68"/>
    </row>
    <row r="36" spans="2:16" ht="13.5" customHeight="1" x14ac:dyDescent="0.15">
      <c r="B36" s="64"/>
      <c r="C36" s="178"/>
      <c r="D36" s="182" t="s">
        <v>33</v>
      </c>
      <c r="E36" s="183"/>
      <c r="F36" s="45"/>
      <c r="G36" s="186" t="s">
        <v>34</v>
      </c>
      <c r="H36" s="69" t="s">
        <v>35</v>
      </c>
      <c r="I36" s="188"/>
      <c r="J36" s="189"/>
      <c r="K36" s="190" t="s">
        <v>36</v>
      </c>
      <c r="L36" s="190"/>
      <c r="M36" s="189"/>
      <c r="N36" s="191"/>
      <c r="O36" s="57"/>
    </row>
    <row r="37" spans="2:16" ht="13.5" customHeight="1" x14ac:dyDescent="0.15">
      <c r="B37" s="64"/>
      <c r="C37" s="178"/>
      <c r="D37" s="192" t="s">
        <v>37</v>
      </c>
      <c r="E37" s="193"/>
      <c r="F37" s="196"/>
      <c r="G37" s="187"/>
      <c r="H37" s="70" t="s">
        <v>38</v>
      </c>
      <c r="I37" s="188"/>
      <c r="J37" s="189"/>
      <c r="K37" s="190" t="s">
        <v>36</v>
      </c>
      <c r="L37" s="190"/>
      <c r="M37" s="189"/>
      <c r="N37" s="191"/>
      <c r="O37" s="71"/>
    </row>
    <row r="38" spans="2:16" ht="13.5" customHeight="1" x14ac:dyDescent="0.15">
      <c r="B38" s="64"/>
      <c r="C38" s="178"/>
      <c r="D38" s="194"/>
      <c r="E38" s="195"/>
      <c r="F38" s="197"/>
      <c r="G38" s="198" t="s">
        <v>39</v>
      </c>
      <c r="H38" s="199"/>
      <c r="I38" s="72"/>
      <c r="J38" s="200" t="s">
        <v>40</v>
      </c>
      <c r="K38" s="201"/>
      <c r="L38" s="202"/>
      <c r="M38" s="203"/>
      <c r="N38" s="204"/>
      <c r="O38" s="73"/>
    </row>
    <row r="39" spans="2:16" ht="13.5" customHeight="1" x14ac:dyDescent="0.15">
      <c r="B39" s="64"/>
      <c r="C39" s="178"/>
      <c r="D39" s="205" t="s">
        <v>41</v>
      </c>
      <c r="E39" s="205"/>
      <c r="F39" s="206"/>
      <c r="G39" s="207" t="s">
        <v>42</v>
      </c>
      <c r="H39" s="208"/>
      <c r="I39" s="209"/>
      <c r="J39" s="210"/>
      <c r="K39" s="211" t="s">
        <v>43</v>
      </c>
      <c r="L39" s="209"/>
      <c r="M39" s="210"/>
      <c r="N39" s="223" t="s">
        <v>44</v>
      </c>
      <c r="O39" s="73"/>
      <c r="P39" s="74"/>
    </row>
    <row r="40" spans="2:16" ht="13.5" customHeight="1" x14ac:dyDescent="0.15">
      <c r="B40" s="64"/>
      <c r="C40" s="178"/>
      <c r="D40" s="205"/>
      <c r="E40" s="205"/>
      <c r="F40" s="206"/>
      <c r="G40" s="219" t="s">
        <v>45</v>
      </c>
      <c r="H40" s="199"/>
      <c r="I40" s="221"/>
      <c r="J40" s="222"/>
      <c r="K40" s="212"/>
      <c r="L40" s="221"/>
      <c r="M40" s="222"/>
      <c r="N40" s="224"/>
      <c r="O40" s="73"/>
    </row>
    <row r="41" spans="2:16" ht="13.5" customHeight="1" x14ac:dyDescent="0.15">
      <c r="B41" s="64"/>
      <c r="C41" s="178"/>
      <c r="D41" s="205"/>
      <c r="E41" s="205"/>
      <c r="F41" s="206"/>
      <c r="G41" s="219" t="s">
        <v>46</v>
      </c>
      <c r="H41" s="199"/>
      <c r="I41" s="221"/>
      <c r="J41" s="222"/>
      <c r="K41" s="212"/>
      <c r="L41" s="221"/>
      <c r="M41" s="222"/>
      <c r="N41" s="224"/>
      <c r="O41" s="73"/>
    </row>
    <row r="42" spans="2:16" ht="13.5" customHeight="1" x14ac:dyDescent="0.15">
      <c r="B42" s="64"/>
      <c r="C42" s="178"/>
      <c r="D42" s="215" t="s">
        <v>47</v>
      </c>
      <c r="E42" s="216"/>
      <c r="F42" s="75"/>
      <c r="G42" s="226"/>
      <c r="H42" s="227"/>
      <c r="I42" s="228"/>
      <c r="J42" s="229"/>
      <c r="K42" s="213"/>
      <c r="L42" s="228"/>
      <c r="M42" s="229"/>
      <c r="N42" s="224"/>
      <c r="O42" s="73"/>
    </row>
    <row r="43" spans="2:16" ht="13.5" customHeight="1" x14ac:dyDescent="0.15">
      <c r="B43" s="64"/>
      <c r="C43" s="177"/>
      <c r="D43" s="217" t="s">
        <v>48</v>
      </c>
      <c r="E43" s="218"/>
      <c r="F43" s="75"/>
      <c r="G43" s="219" t="s">
        <v>49</v>
      </c>
      <c r="H43" s="220"/>
      <c r="I43" s="221"/>
      <c r="J43" s="222"/>
      <c r="K43" s="212"/>
      <c r="L43" s="221"/>
      <c r="M43" s="222"/>
      <c r="N43" s="224"/>
      <c r="O43" s="73"/>
    </row>
    <row r="44" spans="2:16" ht="13.5" customHeight="1" x14ac:dyDescent="0.15">
      <c r="B44" s="64"/>
      <c r="C44" s="177"/>
      <c r="D44" s="215" t="s">
        <v>50</v>
      </c>
      <c r="E44" s="216"/>
      <c r="F44" s="76"/>
      <c r="G44" s="231" t="s">
        <v>51</v>
      </c>
      <c r="H44" s="232"/>
      <c r="I44" s="233" t="str">
        <f>IF(I35="リアルのみ",IF(AND(TRIM(I39)="",TRIM(I40)="",TRIM(I41)=""),"",I39+I40+I41),IF(I35="リアル + オンライン",IF(AND(TRIM(I39)="",TRIM(I40)="",TRIM(I41)="",TRIM(I43)=""),"",SUM(I39,I40,I41,I43)),IF(AND(TRIM(I35)="",SUM(I39,I40,I41,I43)&gt;=1),"出展形態選択",IF(TRIM(I43)="","",I43))))</f>
        <v/>
      </c>
      <c r="J44" s="233"/>
      <c r="K44" s="214"/>
      <c r="L44" s="233" t="str">
        <f>IF(I35="リアルのみ",IF(AND(TRIM(L39)="",TRIM(L40)="",TRIM(L41)=""),"",L39+L40+L41),IF(I35="リアル + オンライン",IF(AND(TRIM(L39)="",TRIM(L40)="",TRIM(L41)="",TRIM(L43)=""),"",SUM(L39,L40,L41,L43)),IF(AND(TRIM(I35)="",SUM(L39,L40,L41,L43)&gt;=1),"出展形態選択",IF(TRIM(L43)="","",L43))))</f>
        <v/>
      </c>
      <c r="M44" s="233"/>
      <c r="N44" s="225"/>
    </row>
    <row r="45" spans="2:16" ht="13.5" customHeight="1" x14ac:dyDescent="0.15">
      <c r="B45" s="64"/>
      <c r="C45" s="177" t="s">
        <v>55</v>
      </c>
      <c r="D45" s="180" t="s">
        <v>31</v>
      </c>
      <c r="E45" s="181"/>
      <c r="F45" s="65"/>
      <c r="G45" s="182" t="s">
        <v>32</v>
      </c>
      <c r="H45" s="183"/>
      <c r="I45" s="184"/>
      <c r="J45" s="185"/>
      <c r="K45" s="185"/>
      <c r="L45" s="185"/>
      <c r="M45" s="66" t="s">
        <v>128</v>
      </c>
      <c r="N45" s="67"/>
      <c r="O45" s="68"/>
    </row>
    <row r="46" spans="2:16" ht="13.5" customHeight="1" x14ac:dyDescent="0.15">
      <c r="B46" s="64"/>
      <c r="C46" s="178"/>
      <c r="D46" s="182" t="s">
        <v>33</v>
      </c>
      <c r="E46" s="183"/>
      <c r="F46" s="45"/>
      <c r="G46" s="186" t="s">
        <v>34</v>
      </c>
      <c r="H46" s="69" t="s">
        <v>35</v>
      </c>
      <c r="I46" s="188"/>
      <c r="J46" s="189"/>
      <c r="K46" s="190" t="s">
        <v>36</v>
      </c>
      <c r="L46" s="190"/>
      <c r="M46" s="189"/>
      <c r="N46" s="191"/>
      <c r="O46" s="57"/>
    </row>
    <row r="47" spans="2:16" ht="13.5" customHeight="1" x14ac:dyDescent="0.15">
      <c r="B47" s="64"/>
      <c r="C47" s="178"/>
      <c r="D47" s="192" t="s">
        <v>37</v>
      </c>
      <c r="E47" s="193"/>
      <c r="F47" s="196"/>
      <c r="G47" s="187"/>
      <c r="H47" s="70" t="s">
        <v>38</v>
      </c>
      <c r="I47" s="188"/>
      <c r="J47" s="189"/>
      <c r="K47" s="190" t="s">
        <v>36</v>
      </c>
      <c r="L47" s="190"/>
      <c r="M47" s="189"/>
      <c r="N47" s="191"/>
      <c r="O47" s="71"/>
    </row>
    <row r="48" spans="2:16" ht="13.5" customHeight="1" x14ac:dyDescent="0.15">
      <c r="B48" s="64"/>
      <c r="C48" s="178"/>
      <c r="D48" s="194"/>
      <c r="E48" s="195"/>
      <c r="F48" s="197"/>
      <c r="G48" s="198" t="s">
        <v>39</v>
      </c>
      <c r="H48" s="199"/>
      <c r="I48" s="72"/>
      <c r="J48" s="200" t="s">
        <v>40</v>
      </c>
      <c r="K48" s="201"/>
      <c r="L48" s="202"/>
      <c r="M48" s="203"/>
      <c r="N48" s="204"/>
      <c r="O48" s="73"/>
    </row>
    <row r="49" spans="2:16" ht="13.5" customHeight="1" x14ac:dyDescent="0.15">
      <c r="B49" s="64"/>
      <c r="C49" s="178"/>
      <c r="D49" s="205" t="s">
        <v>41</v>
      </c>
      <c r="E49" s="205"/>
      <c r="F49" s="206"/>
      <c r="G49" s="207" t="s">
        <v>42</v>
      </c>
      <c r="H49" s="208"/>
      <c r="I49" s="209"/>
      <c r="J49" s="210"/>
      <c r="K49" s="211" t="s">
        <v>43</v>
      </c>
      <c r="L49" s="209"/>
      <c r="M49" s="210"/>
      <c r="N49" s="223" t="s">
        <v>44</v>
      </c>
      <c r="O49" s="73"/>
      <c r="P49" s="74"/>
    </row>
    <row r="50" spans="2:16" ht="13.5" customHeight="1" x14ac:dyDescent="0.15">
      <c r="B50" s="64"/>
      <c r="C50" s="178"/>
      <c r="D50" s="205"/>
      <c r="E50" s="205"/>
      <c r="F50" s="206"/>
      <c r="G50" s="219" t="s">
        <v>45</v>
      </c>
      <c r="H50" s="199"/>
      <c r="I50" s="221"/>
      <c r="J50" s="222"/>
      <c r="K50" s="212"/>
      <c r="L50" s="221"/>
      <c r="M50" s="222"/>
      <c r="N50" s="224"/>
      <c r="O50" s="73"/>
    </row>
    <row r="51" spans="2:16" ht="13.5" customHeight="1" x14ac:dyDescent="0.15">
      <c r="B51" s="64"/>
      <c r="C51" s="178"/>
      <c r="D51" s="205"/>
      <c r="E51" s="205"/>
      <c r="F51" s="206"/>
      <c r="G51" s="219" t="s">
        <v>46</v>
      </c>
      <c r="H51" s="199"/>
      <c r="I51" s="221"/>
      <c r="J51" s="222"/>
      <c r="K51" s="212"/>
      <c r="L51" s="221"/>
      <c r="M51" s="222"/>
      <c r="N51" s="224"/>
      <c r="O51" s="73"/>
    </row>
    <row r="52" spans="2:16" ht="13.5" customHeight="1" x14ac:dyDescent="0.15">
      <c r="B52" s="64"/>
      <c r="C52" s="178"/>
      <c r="D52" s="215" t="s">
        <v>47</v>
      </c>
      <c r="E52" s="216"/>
      <c r="F52" s="75"/>
      <c r="G52" s="226"/>
      <c r="H52" s="227"/>
      <c r="I52" s="228"/>
      <c r="J52" s="229"/>
      <c r="K52" s="213"/>
      <c r="L52" s="228"/>
      <c r="M52" s="229"/>
      <c r="N52" s="224"/>
      <c r="O52" s="73"/>
    </row>
    <row r="53" spans="2:16" ht="13.5" customHeight="1" x14ac:dyDescent="0.15">
      <c r="B53" s="64"/>
      <c r="C53" s="177"/>
      <c r="D53" s="217" t="s">
        <v>48</v>
      </c>
      <c r="E53" s="218"/>
      <c r="F53" s="75"/>
      <c r="G53" s="219" t="s">
        <v>49</v>
      </c>
      <c r="H53" s="220"/>
      <c r="I53" s="221"/>
      <c r="J53" s="222"/>
      <c r="K53" s="212"/>
      <c r="L53" s="221"/>
      <c r="M53" s="222"/>
      <c r="N53" s="224"/>
      <c r="O53" s="73"/>
    </row>
    <row r="54" spans="2:16" ht="13.5" customHeight="1" x14ac:dyDescent="0.15">
      <c r="B54" s="64"/>
      <c r="C54" s="177"/>
      <c r="D54" s="215" t="s">
        <v>50</v>
      </c>
      <c r="E54" s="216"/>
      <c r="F54" s="76"/>
      <c r="G54" s="231" t="s">
        <v>51</v>
      </c>
      <c r="H54" s="232"/>
      <c r="I54" s="233" t="str">
        <f>IF(I45="リアルのみ",IF(AND(TRIM(I49)="",TRIM(I50)="",TRIM(I51)=""),"",I49+I50+I51),IF(I45="リアル + オンライン",IF(AND(TRIM(I49)="",TRIM(I50)="",TRIM(I51)="",TRIM(I53)=""),"",SUM(I49,I50,I51,I53)),IF(AND(TRIM(I45)="",SUM(I49,I50,I51,I53)&gt;=1),"出展形態選択",IF(TRIM(I53)="","",I53))))</f>
        <v/>
      </c>
      <c r="J54" s="233"/>
      <c r="K54" s="214"/>
      <c r="L54" s="233" t="str">
        <f>IF(I45="リアルのみ",IF(AND(TRIM(L49)="",TRIM(L50)="",TRIM(L51)=""),"",L49+L50+L51),IF(I45="リアル + オンライン",IF(AND(TRIM(L49)="",TRIM(L50)="",TRIM(L51)="",TRIM(L53)=""),"",SUM(L49,L50,L51,L53)),IF(AND(TRIM(I45)="",SUM(L49,L50,L51,L53)&gt;=1),"出展形態選択",IF(TRIM(L53)="","",L53))))</f>
        <v/>
      </c>
      <c r="M54" s="233"/>
      <c r="N54" s="225"/>
    </row>
    <row r="55" spans="2:16" ht="3.95" customHeight="1" x14ac:dyDescent="0.15">
      <c r="G55" s="77"/>
      <c r="H55" s="77"/>
      <c r="I55" s="77"/>
      <c r="J55" s="77"/>
      <c r="K55" s="77"/>
      <c r="L55" s="77"/>
      <c r="M55" s="77"/>
      <c r="N55" s="77"/>
    </row>
  </sheetData>
  <sheetProtection password="FA7F" sheet="1" formatCells="0" formatColumns="0" formatRows="0" selectLockedCells="1"/>
  <mergeCells count="212">
    <mergeCell ref="G50:H50"/>
    <mergeCell ref="I50:J50"/>
    <mergeCell ref="L50:M50"/>
    <mergeCell ref="G51:H51"/>
    <mergeCell ref="I51:J51"/>
    <mergeCell ref="D54:E54"/>
    <mergeCell ref="G54:H54"/>
    <mergeCell ref="I54:J54"/>
    <mergeCell ref="L54:M54"/>
    <mergeCell ref="L51:M51"/>
    <mergeCell ref="D52:E52"/>
    <mergeCell ref="G52:H52"/>
    <mergeCell ref="I52:J52"/>
    <mergeCell ref="L52:M52"/>
    <mergeCell ref="D53:E53"/>
    <mergeCell ref="G53:H53"/>
    <mergeCell ref="I53:J53"/>
    <mergeCell ref="L53:M53"/>
    <mergeCell ref="C45:C54"/>
    <mergeCell ref="D45:E45"/>
    <mergeCell ref="G45:H45"/>
    <mergeCell ref="I45:L45"/>
    <mergeCell ref="D46:E46"/>
    <mergeCell ref="G46:G47"/>
    <mergeCell ref="I46:J46"/>
    <mergeCell ref="K46:L46"/>
    <mergeCell ref="D49:E51"/>
    <mergeCell ref="F49:F51"/>
    <mergeCell ref="G49:H49"/>
    <mergeCell ref="I49:J49"/>
    <mergeCell ref="K49:K54"/>
    <mergeCell ref="L49:M49"/>
    <mergeCell ref="M46:N46"/>
    <mergeCell ref="D47:E48"/>
    <mergeCell ref="F47:F48"/>
    <mergeCell ref="I47:J47"/>
    <mergeCell ref="K47:L47"/>
    <mergeCell ref="M47:N47"/>
    <mergeCell ref="G48:H48"/>
    <mergeCell ref="J48:L48"/>
    <mergeCell ref="M48:N48"/>
    <mergeCell ref="N49:N54"/>
    <mergeCell ref="N39:N44"/>
    <mergeCell ref="G40:H40"/>
    <mergeCell ref="I40:J40"/>
    <mergeCell ref="D43:E43"/>
    <mergeCell ref="G43:H43"/>
    <mergeCell ref="I43:J43"/>
    <mergeCell ref="L43:M43"/>
    <mergeCell ref="D44:E44"/>
    <mergeCell ref="G44:H44"/>
    <mergeCell ref="I44:J44"/>
    <mergeCell ref="L44:M44"/>
    <mergeCell ref="L40:M40"/>
    <mergeCell ref="G41:H41"/>
    <mergeCell ref="I41:J41"/>
    <mergeCell ref="L41:M41"/>
    <mergeCell ref="D42:E42"/>
    <mergeCell ref="G42:H42"/>
    <mergeCell ref="I42:J42"/>
    <mergeCell ref="L42:M42"/>
    <mergeCell ref="M36:N36"/>
    <mergeCell ref="D37:E38"/>
    <mergeCell ref="F37:F38"/>
    <mergeCell ref="I37:J37"/>
    <mergeCell ref="K37:L37"/>
    <mergeCell ref="M37:N37"/>
    <mergeCell ref="G38:H38"/>
    <mergeCell ref="J38:L38"/>
    <mergeCell ref="M38:N38"/>
    <mergeCell ref="C35:C44"/>
    <mergeCell ref="D35:E35"/>
    <mergeCell ref="G35:H35"/>
    <mergeCell ref="I35:L35"/>
    <mergeCell ref="D36:E36"/>
    <mergeCell ref="G36:G37"/>
    <mergeCell ref="C25:C34"/>
    <mergeCell ref="D25:E25"/>
    <mergeCell ref="G25:H25"/>
    <mergeCell ref="I25:L25"/>
    <mergeCell ref="I36:J36"/>
    <mergeCell ref="K36:L36"/>
    <mergeCell ref="D39:E41"/>
    <mergeCell ref="F39:F41"/>
    <mergeCell ref="G39:H39"/>
    <mergeCell ref="I39:J39"/>
    <mergeCell ref="K39:K44"/>
    <mergeCell ref="L39:M39"/>
    <mergeCell ref="D33:E33"/>
    <mergeCell ref="G33:H33"/>
    <mergeCell ref="I33:J33"/>
    <mergeCell ref="L33:M33"/>
    <mergeCell ref="D29:E31"/>
    <mergeCell ref="F29:F31"/>
    <mergeCell ref="G29:H29"/>
    <mergeCell ref="I29:J29"/>
    <mergeCell ref="K29:K34"/>
    <mergeCell ref="L29:M29"/>
    <mergeCell ref="D34:E34"/>
    <mergeCell ref="G34:H34"/>
    <mergeCell ref="I34:J34"/>
    <mergeCell ref="L34:M34"/>
    <mergeCell ref="N29:N34"/>
    <mergeCell ref="G30:H30"/>
    <mergeCell ref="I30:J30"/>
    <mergeCell ref="L30:M30"/>
    <mergeCell ref="G31:H31"/>
    <mergeCell ref="I31:J31"/>
    <mergeCell ref="L31:M31"/>
    <mergeCell ref="D32:E32"/>
    <mergeCell ref="G32:H32"/>
    <mergeCell ref="I32:J32"/>
    <mergeCell ref="L32:M32"/>
    <mergeCell ref="M26:N26"/>
    <mergeCell ref="D27:E28"/>
    <mergeCell ref="F27:F28"/>
    <mergeCell ref="I27:J27"/>
    <mergeCell ref="K27:L27"/>
    <mergeCell ref="M27:N27"/>
    <mergeCell ref="G28:H28"/>
    <mergeCell ref="J28:L28"/>
    <mergeCell ref="M28:N28"/>
    <mergeCell ref="D26:E26"/>
    <mergeCell ref="G26:G27"/>
    <mergeCell ref="I26:J26"/>
    <mergeCell ref="K26:L26"/>
    <mergeCell ref="G20:H20"/>
    <mergeCell ref="D23:E23"/>
    <mergeCell ref="G23:H23"/>
    <mergeCell ref="I23:J23"/>
    <mergeCell ref="L23:M23"/>
    <mergeCell ref="D24:E24"/>
    <mergeCell ref="G24:H24"/>
    <mergeCell ref="I24:J24"/>
    <mergeCell ref="L24:M24"/>
    <mergeCell ref="I20:J20"/>
    <mergeCell ref="L20:M20"/>
    <mergeCell ref="G21:H21"/>
    <mergeCell ref="I21:J21"/>
    <mergeCell ref="L21:M21"/>
    <mergeCell ref="D22:E22"/>
    <mergeCell ref="G22:H22"/>
    <mergeCell ref="I22:J22"/>
    <mergeCell ref="L22:M22"/>
    <mergeCell ref="C15:C24"/>
    <mergeCell ref="D15:E15"/>
    <mergeCell ref="G15:H15"/>
    <mergeCell ref="I15:L15"/>
    <mergeCell ref="D16:E16"/>
    <mergeCell ref="G16:G17"/>
    <mergeCell ref="I16:J16"/>
    <mergeCell ref="K16:L16"/>
    <mergeCell ref="M16:N16"/>
    <mergeCell ref="D17:E18"/>
    <mergeCell ref="F17:F18"/>
    <mergeCell ref="I17:J17"/>
    <mergeCell ref="K17:L17"/>
    <mergeCell ref="M17:N17"/>
    <mergeCell ref="G18:H18"/>
    <mergeCell ref="J18:L18"/>
    <mergeCell ref="M18:N18"/>
    <mergeCell ref="D19:E21"/>
    <mergeCell ref="F19:F21"/>
    <mergeCell ref="G19:H19"/>
    <mergeCell ref="I19:J19"/>
    <mergeCell ref="K19:K24"/>
    <mergeCell ref="L19:M19"/>
    <mergeCell ref="N19:N24"/>
    <mergeCell ref="L9:M9"/>
    <mergeCell ref="D12:E12"/>
    <mergeCell ref="D13:E13"/>
    <mergeCell ref="G13:H13"/>
    <mergeCell ref="I13:J13"/>
    <mergeCell ref="N9:N14"/>
    <mergeCell ref="G10:H10"/>
    <mergeCell ref="I10:J10"/>
    <mergeCell ref="L10:M10"/>
    <mergeCell ref="G11:H11"/>
    <mergeCell ref="I11:J11"/>
    <mergeCell ref="L11:M11"/>
    <mergeCell ref="G12:H12"/>
    <mergeCell ref="I12:J12"/>
    <mergeCell ref="L12:M12"/>
    <mergeCell ref="L13:M13"/>
    <mergeCell ref="D14:E14"/>
    <mergeCell ref="G14:H14"/>
    <mergeCell ref="I14:J14"/>
    <mergeCell ref="L14:M14"/>
    <mergeCell ref="B2:N2"/>
    <mergeCell ref="B4:N4"/>
    <mergeCell ref="C5:C14"/>
    <mergeCell ref="D5:E5"/>
    <mergeCell ref="G5:H5"/>
    <mergeCell ref="I5:L5"/>
    <mergeCell ref="D6:E6"/>
    <mergeCell ref="G6:G7"/>
    <mergeCell ref="I6:J6"/>
    <mergeCell ref="K6:L6"/>
    <mergeCell ref="M6:N6"/>
    <mergeCell ref="D7:E8"/>
    <mergeCell ref="F7:F8"/>
    <mergeCell ref="I7:J7"/>
    <mergeCell ref="K7:L7"/>
    <mergeCell ref="M7:N7"/>
    <mergeCell ref="G8:H8"/>
    <mergeCell ref="J8:L8"/>
    <mergeCell ref="M8:N8"/>
    <mergeCell ref="D9:E11"/>
    <mergeCell ref="F9:F11"/>
    <mergeCell ref="G9:H9"/>
    <mergeCell ref="I9:J9"/>
    <mergeCell ref="K9:K14"/>
  </mergeCells>
  <phoneticPr fontId="4"/>
  <conditionalFormatting sqref="I7 M7 I13 L13">
    <cfRule type="expression" dxfId="24" priority="10">
      <formula>$I$5="リアルのみ"</formula>
    </cfRule>
  </conditionalFormatting>
  <conditionalFormatting sqref="M6 I6 I9:J12 L9:M12 N5">
    <cfRule type="expression" dxfId="23" priority="9">
      <formula>$I$5="オンラインのみ"</formula>
    </cfRule>
  </conditionalFormatting>
  <conditionalFormatting sqref="I17 M17 I23 L23">
    <cfRule type="expression" dxfId="22" priority="8">
      <formula>$I$15="リアルのみ"</formula>
    </cfRule>
  </conditionalFormatting>
  <conditionalFormatting sqref="M16 I16 I19:J22 L19:M22 N15">
    <cfRule type="expression" dxfId="21" priority="7">
      <formula>$I$15="オンラインのみ"</formula>
    </cfRule>
  </conditionalFormatting>
  <conditionalFormatting sqref="I27 M27 I33 L33">
    <cfRule type="expression" dxfId="20" priority="6">
      <formula>$I$25="リアルのみ"</formula>
    </cfRule>
  </conditionalFormatting>
  <conditionalFormatting sqref="M26 I26 I29:J32 L29:M32 N25">
    <cfRule type="expression" dxfId="19" priority="5">
      <formula>$I$25="オンラインのみ"</formula>
    </cfRule>
  </conditionalFormatting>
  <conditionalFormatting sqref="I37 M37 I43 L43">
    <cfRule type="expression" dxfId="18" priority="4">
      <formula>$I$35="リアルのみ"</formula>
    </cfRule>
  </conditionalFormatting>
  <conditionalFormatting sqref="M36 I36 I39:J42 L39:M42 N35">
    <cfRule type="expression" dxfId="17" priority="3">
      <formula>$I$35="オンラインのみ"</formula>
    </cfRule>
  </conditionalFormatting>
  <conditionalFormatting sqref="I47 M47 I53 L53">
    <cfRule type="expression" dxfId="16" priority="2">
      <formula>$I$45="リアルのみ"</formula>
    </cfRule>
  </conditionalFormatting>
  <conditionalFormatting sqref="M46 I46 I49:J52 L49:M52 N45">
    <cfRule type="expression" dxfId="15" priority="1">
      <formula>$I$45="オンラインのみ"</formula>
    </cfRule>
  </conditionalFormatting>
  <dataValidations count="15"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L13:M13 L23:M23 L33:M33 L43:M43 L53:M53">
      <formula1>AND(ISNUMBER(L13),OR(I5="リアル + オンライン",I5="オンラインのみ"))</formula1>
    </dataValidation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I13:J13 I23:J23 I33:J33 I43:J43 I53:J53">
      <formula1>AND(ISNUMBER(I13),OR(I5="リアル + オンライン",I5="オンラインのみ"))</formula1>
    </dataValidation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I11:J11 I41:J41 I21:J21 I31:J31 I51:J51">
      <formula1>AND(ISNUMBER(I11),OR(I5="リアル + オンライン",I5="リアルのみ"))</formula1>
    </dataValidation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L10:M10 L40:M40 L20:M20 L30:M30 L50:M50">
      <formula1>AND(ISNUMBER(L10),OR(I5="リアル + オンライン",I5="リアルのみ"))</formula1>
    </dataValidation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I10:J10 I40:J40 I20:J20 I30:J30 I50:J50">
      <formula1>AND(ISNUMBER(I10),OR(I5="リアル + オンライン",I5="リアルのみ"))</formula1>
    </dataValidation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L9:M9 L39:M39 L19:M19 L29:M29 L49:M49">
      <formula1>AND(ISNUMBER(L9),OR(I5="リアル + オンライン",I5="リアルのみ"))</formula1>
    </dataValidation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I9:J9 I39:J39 I19:J19 I29:J29 I49:J49">
      <formula1>AND(ISNUMBER(I9),OR(I5="リアル + オンライン",I5="リアルのみ"))</formula1>
    </dataValidation>
    <dataValidation type="list" allowBlank="1" showInputMessage="1" showErrorMessage="1" prompt="プルダウンして選択" sqref="I5:L5 I35:L35 I15:L15 I25:L25 I45:L45">
      <formula1>"　,リアルのみ,リアル + オンライン,オンラインのみ"</formula1>
    </dataValidation>
    <dataValidation type="list" allowBlank="1" showInputMessage="1" showErrorMessage="1" promptTitle="パビリオン・共同出展" prompt="選択してください" sqref="F13 F43 F23 F33 F53">
      <formula1>"　,どちらにも該当しない,パビリオン,共同出展,パビリオン＋共同出展"</formula1>
    </dataValidation>
    <dataValidation allowBlank="1" showInputMessage="1" showErrorMessage="1" promptTitle="HPがない場合には" prompt="「なし」と入力" sqref="F6 F36 F16 F26 F46"/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L11:M11 L41:M41 L21:M21 L31:M31 L51:M51">
      <formula1>AND(ISNUMBER(L11),OR(I5="リアル + オンライン",I5="リアルのみ"))</formula1>
    </dataValidation>
    <dataValidation type="custom" imeMode="halfAlpha" allowBlank="1" showInputMessage="1" showErrorMessage="1" errorTitle="出展形態について 又は 数値を入力ください" error="出展形態をご確認ください 又は このセルには数値以外は入力できません" sqref="I42:J42 I12:J12 L42:M42 I22:J22 L12:M12 L22:M22 I32:J32 L32:M32 I52:J52 L52:M52">
      <formula1>AND(ISNUMBER(I12),OR($I$5="リアル + オンライン",$I$5="リアルのみ"))</formula1>
    </dataValidation>
    <dataValidation imeMode="halfAlpha" allowBlank="1" showInputMessage="1" showErrorMessage="1" sqref="M26:N28 M16:N18 M36:N38 M6:N8 N5 I6:J7 I8 N35 I36:J37 I38 N15 I16:J17 I18 N25 I26:J27 I28 M46:N48 N45 I46:J47 I48"/>
    <dataValidation allowBlank="1" showInputMessage="1" showErrorMessage="1" prompt="入力不用（自動計算されます）" sqref="L34:M34 I34:J34 L24:M24 I24:J24 L44:M44 I54:J54 I14:J14 I44:J44 L54:M54 L14:M14"/>
    <dataValidation allowBlank="1" showInputMessage="1" showErrorMessage="1" errorTitle="出店形態" sqref="P6 P16 P26 P36 P46"/>
  </dataValidations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79998168889431442"/>
    <pageSetUpPr fitToPage="1"/>
  </sheetPr>
  <dimension ref="A1:BC57"/>
  <sheetViews>
    <sheetView showGridLines="0" view="pageBreakPreview" zoomScaleNormal="115" zoomScaleSheetLayoutView="100" workbookViewId="0">
      <selection activeCell="F16" sqref="F16:F18"/>
    </sheetView>
  </sheetViews>
  <sheetFormatPr defaultColWidth="9.875" defaultRowHeight="24" customHeight="1" x14ac:dyDescent="0.15"/>
  <cols>
    <col min="1" max="1" width="1.625" style="52" customWidth="1"/>
    <col min="2" max="2" width="1.125" style="52" customWidth="1"/>
    <col min="3" max="3" width="2.125" style="52" customWidth="1"/>
    <col min="4" max="4" width="5.125" style="52" customWidth="1"/>
    <col min="5" max="5" width="7.5" style="52" customWidth="1"/>
    <col min="6" max="6" width="24.875" style="53" customWidth="1"/>
    <col min="7" max="7" width="3.375" style="53" customWidth="1"/>
    <col min="8" max="8" width="7.625" style="53" customWidth="1"/>
    <col min="9" max="9" width="8.875" style="53" customWidth="1"/>
    <col min="10" max="10" width="3.125" style="53" customWidth="1"/>
    <col min="11" max="11" width="4.875" style="53" customWidth="1"/>
    <col min="12" max="12" width="2" style="53" customWidth="1"/>
    <col min="13" max="13" width="10.125" style="53" customWidth="1"/>
    <col min="14" max="14" width="4.125" style="53" customWidth="1"/>
    <col min="15" max="15" width="3.375" style="52" customWidth="1"/>
    <col min="16" max="26" width="9.875" style="52"/>
    <col min="27" max="42" width="9.875" style="58"/>
    <col min="43" max="43" width="14" style="58" customWidth="1"/>
    <col min="44" max="44" width="17" style="58" customWidth="1"/>
    <col min="45" max="45" width="9.875" style="58"/>
    <col min="46" max="46" width="20.875" style="58" customWidth="1"/>
    <col min="47" max="47" width="28.875" style="58" customWidth="1"/>
    <col min="48" max="48" width="18.5" style="58" customWidth="1"/>
    <col min="49" max="49" width="23" style="58" customWidth="1"/>
    <col min="50" max="50" width="25.5" style="58" customWidth="1"/>
    <col min="51" max="51" width="24.125" style="58" customWidth="1"/>
    <col min="52" max="52" width="9.875" style="58"/>
    <col min="53" max="53" width="23" style="58" customWidth="1"/>
    <col min="54" max="54" width="29.5" style="58" customWidth="1"/>
    <col min="55" max="55" width="37.5" style="58" customWidth="1"/>
    <col min="56" max="16384" width="9.875" style="52"/>
  </cols>
  <sheetData>
    <row r="1" spans="1:16" ht="17.25" customHeight="1" x14ac:dyDescent="0.35">
      <c r="A1" s="51" t="s">
        <v>159</v>
      </c>
      <c r="B1" s="51"/>
      <c r="C1" s="44"/>
      <c r="G1" s="54"/>
      <c r="H1" s="54"/>
      <c r="I1" s="54"/>
      <c r="J1" s="54"/>
      <c r="K1" s="54"/>
      <c r="L1" s="54"/>
      <c r="M1" s="55"/>
      <c r="N1" s="140" t="s">
        <v>147</v>
      </c>
      <c r="O1" s="56"/>
      <c r="P1" s="56"/>
    </row>
    <row r="2" spans="1:16" ht="12.6" customHeight="1" x14ac:dyDescent="0.15">
      <c r="B2" s="78"/>
      <c r="C2" s="177" t="s">
        <v>56</v>
      </c>
      <c r="D2" s="180" t="s">
        <v>31</v>
      </c>
      <c r="E2" s="181"/>
      <c r="F2" s="65"/>
      <c r="G2" s="182" t="s">
        <v>32</v>
      </c>
      <c r="H2" s="183"/>
      <c r="I2" s="184"/>
      <c r="J2" s="185"/>
      <c r="K2" s="185"/>
      <c r="L2" s="185"/>
      <c r="M2" s="66" t="s">
        <v>128</v>
      </c>
      <c r="N2" s="67"/>
      <c r="O2" s="68"/>
    </row>
    <row r="3" spans="1:16" ht="12.6" customHeight="1" x14ac:dyDescent="0.15">
      <c r="B3" s="78"/>
      <c r="C3" s="178"/>
      <c r="D3" s="182" t="s">
        <v>33</v>
      </c>
      <c r="E3" s="183"/>
      <c r="F3" s="45"/>
      <c r="G3" s="186" t="s">
        <v>34</v>
      </c>
      <c r="H3" s="69" t="s">
        <v>35</v>
      </c>
      <c r="I3" s="188"/>
      <c r="J3" s="189"/>
      <c r="K3" s="190" t="s">
        <v>36</v>
      </c>
      <c r="L3" s="190"/>
      <c r="M3" s="189"/>
      <c r="N3" s="191"/>
      <c r="O3" s="57"/>
    </row>
    <row r="4" spans="1:16" ht="12.6" customHeight="1" x14ac:dyDescent="0.15">
      <c r="B4" s="78"/>
      <c r="C4" s="178"/>
      <c r="D4" s="192" t="s">
        <v>37</v>
      </c>
      <c r="E4" s="193"/>
      <c r="F4" s="196"/>
      <c r="G4" s="187"/>
      <c r="H4" s="70" t="s">
        <v>38</v>
      </c>
      <c r="I4" s="188"/>
      <c r="J4" s="189"/>
      <c r="K4" s="190" t="s">
        <v>36</v>
      </c>
      <c r="L4" s="190"/>
      <c r="M4" s="189"/>
      <c r="N4" s="191"/>
      <c r="O4" s="71"/>
    </row>
    <row r="5" spans="1:16" ht="12.6" customHeight="1" x14ac:dyDescent="0.15">
      <c r="B5" s="78"/>
      <c r="C5" s="178"/>
      <c r="D5" s="194"/>
      <c r="E5" s="195"/>
      <c r="F5" s="197"/>
      <c r="G5" s="198" t="s">
        <v>39</v>
      </c>
      <c r="H5" s="199"/>
      <c r="I5" s="72"/>
      <c r="J5" s="200" t="s">
        <v>40</v>
      </c>
      <c r="K5" s="201"/>
      <c r="L5" s="202"/>
      <c r="M5" s="203"/>
      <c r="N5" s="204"/>
      <c r="O5" s="73"/>
    </row>
    <row r="6" spans="1:16" ht="12.6" customHeight="1" x14ac:dyDescent="0.15">
      <c r="B6" s="78"/>
      <c r="C6" s="178"/>
      <c r="D6" s="205" t="s">
        <v>41</v>
      </c>
      <c r="E6" s="205"/>
      <c r="F6" s="206"/>
      <c r="G6" s="207" t="s">
        <v>42</v>
      </c>
      <c r="H6" s="208"/>
      <c r="I6" s="209"/>
      <c r="J6" s="210"/>
      <c r="K6" s="211" t="s">
        <v>43</v>
      </c>
      <c r="L6" s="209"/>
      <c r="M6" s="210"/>
      <c r="N6" s="223" t="s">
        <v>44</v>
      </c>
      <c r="O6" s="73"/>
      <c r="P6" s="74"/>
    </row>
    <row r="7" spans="1:16" ht="12.6" customHeight="1" x14ac:dyDescent="0.15">
      <c r="B7" s="78"/>
      <c r="C7" s="178"/>
      <c r="D7" s="205"/>
      <c r="E7" s="205"/>
      <c r="F7" s="206"/>
      <c r="G7" s="219" t="s">
        <v>45</v>
      </c>
      <c r="H7" s="199"/>
      <c r="I7" s="221"/>
      <c r="J7" s="222"/>
      <c r="K7" s="212"/>
      <c r="L7" s="221"/>
      <c r="M7" s="222"/>
      <c r="N7" s="224"/>
      <c r="O7" s="73"/>
    </row>
    <row r="8" spans="1:16" ht="12.6" customHeight="1" x14ac:dyDescent="0.15">
      <c r="B8" s="78"/>
      <c r="C8" s="178"/>
      <c r="D8" s="205"/>
      <c r="E8" s="205"/>
      <c r="F8" s="206"/>
      <c r="G8" s="219" t="s">
        <v>46</v>
      </c>
      <c r="H8" s="199"/>
      <c r="I8" s="221"/>
      <c r="J8" s="222"/>
      <c r="K8" s="212"/>
      <c r="L8" s="221"/>
      <c r="M8" s="222"/>
      <c r="N8" s="224"/>
      <c r="O8" s="73"/>
    </row>
    <row r="9" spans="1:16" ht="12.6" customHeight="1" x14ac:dyDescent="0.15">
      <c r="B9" s="78"/>
      <c r="C9" s="178"/>
      <c r="D9" s="215" t="s">
        <v>47</v>
      </c>
      <c r="E9" s="216"/>
      <c r="F9" s="75"/>
      <c r="G9" s="226"/>
      <c r="H9" s="227"/>
      <c r="I9" s="228"/>
      <c r="J9" s="229"/>
      <c r="K9" s="213"/>
      <c r="L9" s="228"/>
      <c r="M9" s="229"/>
      <c r="N9" s="224"/>
      <c r="O9" s="73"/>
    </row>
    <row r="10" spans="1:16" ht="12.6" customHeight="1" x14ac:dyDescent="0.15">
      <c r="B10" s="78"/>
      <c r="C10" s="177"/>
      <c r="D10" s="217" t="s">
        <v>48</v>
      </c>
      <c r="E10" s="218"/>
      <c r="F10" s="75"/>
      <c r="G10" s="219" t="s">
        <v>49</v>
      </c>
      <c r="H10" s="220"/>
      <c r="I10" s="221"/>
      <c r="J10" s="222"/>
      <c r="K10" s="212"/>
      <c r="L10" s="221"/>
      <c r="M10" s="222"/>
      <c r="N10" s="224"/>
      <c r="O10" s="73"/>
    </row>
    <row r="11" spans="1:16" ht="12.6" customHeight="1" x14ac:dyDescent="0.15">
      <c r="B11" s="78"/>
      <c r="C11" s="179"/>
      <c r="D11" s="230" t="s">
        <v>50</v>
      </c>
      <c r="E11" s="195"/>
      <c r="F11" s="76"/>
      <c r="G11" s="231" t="s">
        <v>51</v>
      </c>
      <c r="H11" s="232"/>
      <c r="I11" s="233" t="str">
        <f>IF(I2="リアルのみ",IF(AND(TRIM(I6)="",TRIM(I7)="",TRIM(I8)=""),"",I6+I7+I8),IF(I2="リアル + オンライン",IF(AND(TRIM(I6)="",TRIM(I7)="",TRIM(I8)="",TRIM(I10)=""),"",SUM(I6,I7,I8,I10)),IF(AND(TRIM(I2)="",SUM(I6,I7,I8,I10)&gt;=1),"出展形態選択",IF(TRIM(I10)="","",I10))))</f>
        <v/>
      </c>
      <c r="J11" s="233"/>
      <c r="K11" s="214"/>
      <c r="L11" s="233" t="str">
        <f>IF(I2="リアルのみ",IF(AND(TRIM(L6)="",TRIM(L7)="",TRIM(L8)=""),"",L6+L7+L8),IF(I2="リアル + オンライン",IF(AND(TRIM(L6)="",TRIM(L7)="",TRIM(L8)="",TRIM(L10)=""),"",SUM(L6,L7,L8,L10)),IF(AND(TRIM(I2)="",SUM(L6,L7,L8,L10)&gt;=1),"出展形態選択",IF(TRIM(L10)="","",L10))))</f>
        <v/>
      </c>
      <c r="M11" s="233"/>
      <c r="N11" s="225"/>
    </row>
    <row r="12" spans="1:16" ht="12.6" customHeight="1" x14ac:dyDescent="0.15">
      <c r="B12" s="78"/>
      <c r="C12" s="177" t="s">
        <v>57</v>
      </c>
      <c r="D12" s="180" t="s">
        <v>31</v>
      </c>
      <c r="E12" s="181"/>
      <c r="F12" s="65"/>
      <c r="G12" s="182" t="s">
        <v>32</v>
      </c>
      <c r="H12" s="183"/>
      <c r="I12" s="184"/>
      <c r="J12" s="185"/>
      <c r="K12" s="185"/>
      <c r="L12" s="185"/>
      <c r="M12" s="66" t="s">
        <v>128</v>
      </c>
      <c r="N12" s="67"/>
      <c r="O12" s="68"/>
    </row>
    <row r="13" spans="1:16" ht="12.6" customHeight="1" x14ac:dyDescent="0.15">
      <c r="B13" s="78"/>
      <c r="C13" s="178"/>
      <c r="D13" s="182" t="s">
        <v>33</v>
      </c>
      <c r="E13" s="183"/>
      <c r="F13" s="45"/>
      <c r="G13" s="186" t="s">
        <v>34</v>
      </c>
      <c r="H13" s="69" t="s">
        <v>35</v>
      </c>
      <c r="I13" s="188"/>
      <c r="J13" s="189"/>
      <c r="K13" s="190" t="s">
        <v>36</v>
      </c>
      <c r="L13" s="190"/>
      <c r="M13" s="189"/>
      <c r="N13" s="191"/>
      <c r="O13" s="57"/>
    </row>
    <row r="14" spans="1:16" ht="12.6" customHeight="1" x14ac:dyDescent="0.15">
      <c r="B14" s="78"/>
      <c r="C14" s="178"/>
      <c r="D14" s="192" t="s">
        <v>37</v>
      </c>
      <c r="E14" s="193"/>
      <c r="F14" s="196"/>
      <c r="G14" s="187"/>
      <c r="H14" s="70" t="s">
        <v>38</v>
      </c>
      <c r="I14" s="188"/>
      <c r="J14" s="189"/>
      <c r="K14" s="190" t="s">
        <v>36</v>
      </c>
      <c r="L14" s="190"/>
      <c r="M14" s="189"/>
      <c r="N14" s="191"/>
      <c r="O14" s="71"/>
    </row>
    <row r="15" spans="1:16" ht="12.6" customHeight="1" x14ac:dyDescent="0.15">
      <c r="B15" s="78"/>
      <c r="C15" s="178"/>
      <c r="D15" s="194"/>
      <c r="E15" s="195"/>
      <c r="F15" s="197"/>
      <c r="G15" s="198" t="s">
        <v>39</v>
      </c>
      <c r="H15" s="199"/>
      <c r="I15" s="72"/>
      <c r="J15" s="200" t="s">
        <v>40</v>
      </c>
      <c r="K15" s="201"/>
      <c r="L15" s="202"/>
      <c r="M15" s="203"/>
      <c r="N15" s="204"/>
      <c r="O15" s="73"/>
    </row>
    <row r="16" spans="1:16" ht="12.6" customHeight="1" x14ac:dyDescent="0.15">
      <c r="B16" s="78"/>
      <c r="C16" s="178"/>
      <c r="D16" s="205" t="s">
        <v>41</v>
      </c>
      <c r="E16" s="205"/>
      <c r="F16" s="206"/>
      <c r="G16" s="207" t="s">
        <v>42</v>
      </c>
      <c r="H16" s="208"/>
      <c r="I16" s="209"/>
      <c r="J16" s="210"/>
      <c r="K16" s="211" t="s">
        <v>43</v>
      </c>
      <c r="L16" s="209"/>
      <c r="M16" s="210"/>
      <c r="N16" s="223" t="s">
        <v>44</v>
      </c>
      <c r="O16" s="73"/>
      <c r="P16" s="74"/>
    </row>
    <row r="17" spans="2:16" ht="12.6" customHeight="1" x14ac:dyDescent="0.15">
      <c r="B17" s="78"/>
      <c r="C17" s="178"/>
      <c r="D17" s="205"/>
      <c r="E17" s="205"/>
      <c r="F17" s="206"/>
      <c r="G17" s="219" t="s">
        <v>45</v>
      </c>
      <c r="H17" s="199"/>
      <c r="I17" s="221"/>
      <c r="J17" s="222"/>
      <c r="K17" s="212"/>
      <c r="L17" s="221"/>
      <c r="M17" s="222"/>
      <c r="N17" s="224"/>
      <c r="O17" s="73"/>
    </row>
    <row r="18" spans="2:16" ht="12.6" customHeight="1" x14ac:dyDescent="0.15">
      <c r="B18" s="78"/>
      <c r="C18" s="178"/>
      <c r="D18" s="205"/>
      <c r="E18" s="205"/>
      <c r="F18" s="206"/>
      <c r="G18" s="219" t="s">
        <v>46</v>
      </c>
      <c r="H18" s="199"/>
      <c r="I18" s="221"/>
      <c r="J18" s="222"/>
      <c r="K18" s="212"/>
      <c r="L18" s="221"/>
      <c r="M18" s="222"/>
      <c r="N18" s="224"/>
      <c r="O18" s="73"/>
    </row>
    <row r="19" spans="2:16" ht="12.6" customHeight="1" x14ac:dyDescent="0.15">
      <c r="B19" s="78"/>
      <c r="C19" s="178"/>
      <c r="D19" s="215" t="s">
        <v>47</v>
      </c>
      <c r="E19" s="216"/>
      <c r="F19" s="75"/>
      <c r="G19" s="226"/>
      <c r="H19" s="227"/>
      <c r="I19" s="228"/>
      <c r="J19" s="229"/>
      <c r="K19" s="213"/>
      <c r="L19" s="228"/>
      <c r="M19" s="229"/>
      <c r="N19" s="224"/>
      <c r="O19" s="73"/>
    </row>
    <row r="20" spans="2:16" ht="12.6" customHeight="1" x14ac:dyDescent="0.15">
      <c r="B20" s="78"/>
      <c r="C20" s="177"/>
      <c r="D20" s="217" t="s">
        <v>48</v>
      </c>
      <c r="E20" s="218"/>
      <c r="F20" s="75"/>
      <c r="G20" s="219" t="s">
        <v>49</v>
      </c>
      <c r="H20" s="220"/>
      <c r="I20" s="221"/>
      <c r="J20" s="222"/>
      <c r="K20" s="212"/>
      <c r="L20" s="221"/>
      <c r="M20" s="222"/>
      <c r="N20" s="224"/>
      <c r="O20" s="73"/>
    </row>
    <row r="21" spans="2:16" ht="12.6" customHeight="1" x14ac:dyDescent="0.15">
      <c r="B21" s="78"/>
      <c r="C21" s="179"/>
      <c r="D21" s="230" t="s">
        <v>50</v>
      </c>
      <c r="E21" s="195"/>
      <c r="F21" s="76"/>
      <c r="G21" s="231" t="s">
        <v>51</v>
      </c>
      <c r="H21" s="232"/>
      <c r="I21" s="233" t="str">
        <f>IF(I12="リアルのみ",IF(AND(TRIM(I16)="",TRIM(I17)="",TRIM(I18)=""),"",I16+I17+I18),IF(I12="リアル + オンライン",IF(AND(TRIM(I16)="",TRIM(I17)="",TRIM(I18)="",TRIM(I20)=""),"",SUM(I16,I17,I18,I20)),IF(AND(TRIM(I12)="",SUM(I16,I17,I18,I20)&gt;=1),"出展形態選択",IF(TRIM(I20)="","",I20))))</f>
        <v/>
      </c>
      <c r="J21" s="233"/>
      <c r="K21" s="214"/>
      <c r="L21" s="233" t="str">
        <f>IF(I12="リアルのみ",IF(AND(TRIM(L16)="",TRIM(L17)="",TRIM(L18)=""),"",L16+L17+L18),IF(I12="リアル + オンライン",IF(AND(TRIM(L16)="",TRIM(L17)="",TRIM(L18)="",TRIM(L20)=""),"",SUM(L16,L17,L18,L20)),IF(AND(TRIM(I12)="",SUM(L16,L17,L18,L20)&gt;=1),"出展形態選択",IF(TRIM(L20)="","",L20))))</f>
        <v/>
      </c>
      <c r="M21" s="233"/>
      <c r="N21" s="225"/>
    </row>
    <row r="22" spans="2:16" ht="12.6" customHeight="1" x14ac:dyDescent="0.15">
      <c r="B22" s="78"/>
      <c r="C22" s="177" t="s">
        <v>138</v>
      </c>
      <c r="D22" s="180" t="s">
        <v>31</v>
      </c>
      <c r="E22" s="181"/>
      <c r="F22" s="65"/>
      <c r="G22" s="182" t="s">
        <v>32</v>
      </c>
      <c r="H22" s="183"/>
      <c r="I22" s="184"/>
      <c r="J22" s="185"/>
      <c r="K22" s="185"/>
      <c r="L22" s="185"/>
      <c r="M22" s="66" t="s">
        <v>128</v>
      </c>
      <c r="N22" s="67"/>
      <c r="O22" s="68"/>
    </row>
    <row r="23" spans="2:16" ht="12.6" customHeight="1" x14ac:dyDescent="0.15">
      <c r="B23" s="78"/>
      <c r="C23" s="178"/>
      <c r="D23" s="182" t="s">
        <v>33</v>
      </c>
      <c r="E23" s="183"/>
      <c r="F23" s="45"/>
      <c r="G23" s="186" t="s">
        <v>34</v>
      </c>
      <c r="H23" s="69" t="s">
        <v>35</v>
      </c>
      <c r="I23" s="188"/>
      <c r="J23" s="189"/>
      <c r="K23" s="190" t="s">
        <v>36</v>
      </c>
      <c r="L23" s="190"/>
      <c r="M23" s="189"/>
      <c r="N23" s="191"/>
      <c r="O23" s="57"/>
    </row>
    <row r="24" spans="2:16" ht="12.6" customHeight="1" x14ac:dyDescent="0.15">
      <c r="B24" s="78"/>
      <c r="C24" s="178"/>
      <c r="D24" s="192" t="s">
        <v>37</v>
      </c>
      <c r="E24" s="193"/>
      <c r="F24" s="196"/>
      <c r="G24" s="187"/>
      <c r="H24" s="70" t="s">
        <v>38</v>
      </c>
      <c r="I24" s="188"/>
      <c r="J24" s="189"/>
      <c r="K24" s="190" t="s">
        <v>36</v>
      </c>
      <c r="L24" s="190"/>
      <c r="M24" s="189"/>
      <c r="N24" s="191"/>
      <c r="O24" s="71"/>
    </row>
    <row r="25" spans="2:16" ht="12.6" customHeight="1" x14ac:dyDescent="0.15">
      <c r="B25" s="78"/>
      <c r="C25" s="178"/>
      <c r="D25" s="194"/>
      <c r="E25" s="195"/>
      <c r="F25" s="197"/>
      <c r="G25" s="198" t="s">
        <v>39</v>
      </c>
      <c r="H25" s="199"/>
      <c r="I25" s="72"/>
      <c r="J25" s="200" t="s">
        <v>40</v>
      </c>
      <c r="K25" s="201"/>
      <c r="L25" s="202"/>
      <c r="M25" s="203"/>
      <c r="N25" s="204"/>
      <c r="O25" s="73"/>
    </row>
    <row r="26" spans="2:16" ht="12.6" customHeight="1" x14ac:dyDescent="0.15">
      <c r="B26" s="78"/>
      <c r="C26" s="178"/>
      <c r="D26" s="205" t="s">
        <v>41</v>
      </c>
      <c r="E26" s="205"/>
      <c r="F26" s="206"/>
      <c r="G26" s="207" t="s">
        <v>42</v>
      </c>
      <c r="H26" s="208"/>
      <c r="I26" s="209"/>
      <c r="J26" s="210"/>
      <c r="K26" s="211" t="s">
        <v>43</v>
      </c>
      <c r="L26" s="209"/>
      <c r="M26" s="210"/>
      <c r="N26" s="223" t="s">
        <v>44</v>
      </c>
      <c r="O26" s="73"/>
      <c r="P26" s="74"/>
    </row>
    <row r="27" spans="2:16" ht="12.6" customHeight="1" x14ac:dyDescent="0.15">
      <c r="B27" s="78"/>
      <c r="C27" s="178"/>
      <c r="D27" s="205"/>
      <c r="E27" s="205"/>
      <c r="F27" s="206"/>
      <c r="G27" s="219" t="s">
        <v>45</v>
      </c>
      <c r="H27" s="199"/>
      <c r="I27" s="221"/>
      <c r="J27" s="222"/>
      <c r="K27" s="212"/>
      <c r="L27" s="221"/>
      <c r="M27" s="222"/>
      <c r="N27" s="224"/>
      <c r="O27" s="73"/>
    </row>
    <row r="28" spans="2:16" ht="12.6" customHeight="1" x14ac:dyDescent="0.15">
      <c r="B28" s="78"/>
      <c r="C28" s="178"/>
      <c r="D28" s="205"/>
      <c r="E28" s="205"/>
      <c r="F28" s="206"/>
      <c r="G28" s="219" t="s">
        <v>46</v>
      </c>
      <c r="H28" s="199"/>
      <c r="I28" s="221"/>
      <c r="J28" s="222"/>
      <c r="K28" s="212"/>
      <c r="L28" s="221"/>
      <c r="M28" s="222"/>
      <c r="N28" s="224"/>
      <c r="O28" s="73"/>
    </row>
    <row r="29" spans="2:16" ht="12.6" customHeight="1" x14ac:dyDescent="0.15">
      <c r="B29" s="78"/>
      <c r="C29" s="178"/>
      <c r="D29" s="215" t="s">
        <v>47</v>
      </c>
      <c r="E29" s="216"/>
      <c r="F29" s="75"/>
      <c r="G29" s="226"/>
      <c r="H29" s="227"/>
      <c r="I29" s="228"/>
      <c r="J29" s="229"/>
      <c r="K29" s="213"/>
      <c r="L29" s="228"/>
      <c r="M29" s="229"/>
      <c r="N29" s="224"/>
      <c r="O29" s="73"/>
    </row>
    <row r="30" spans="2:16" ht="12.6" customHeight="1" x14ac:dyDescent="0.15">
      <c r="B30" s="78"/>
      <c r="C30" s="177"/>
      <c r="D30" s="217" t="s">
        <v>48</v>
      </c>
      <c r="E30" s="218"/>
      <c r="F30" s="75"/>
      <c r="G30" s="219" t="s">
        <v>49</v>
      </c>
      <c r="H30" s="220"/>
      <c r="I30" s="221"/>
      <c r="J30" s="222"/>
      <c r="K30" s="212"/>
      <c r="L30" s="221"/>
      <c r="M30" s="222"/>
      <c r="N30" s="224"/>
      <c r="O30" s="73"/>
    </row>
    <row r="31" spans="2:16" ht="12.6" customHeight="1" x14ac:dyDescent="0.15">
      <c r="B31" s="78"/>
      <c r="C31" s="179"/>
      <c r="D31" s="230" t="s">
        <v>50</v>
      </c>
      <c r="E31" s="195"/>
      <c r="F31" s="76"/>
      <c r="G31" s="231" t="s">
        <v>51</v>
      </c>
      <c r="H31" s="232"/>
      <c r="I31" s="233" t="str">
        <f>IF(I22="リアルのみ",IF(AND(TRIM(I26)="",TRIM(I27)="",TRIM(I28)=""),"",I26+I27+I28),IF(I22="リアル + オンライン",IF(AND(TRIM(I26)="",TRIM(I27)="",TRIM(I28)="",TRIM(I30)=""),"",SUM(I26,I27,I28,I30)),IF(AND(TRIM(I22)="",SUM(I26,I27,I28,I30)&gt;=1),"出展形態選択",IF(TRIM(I30)="","",I30))))</f>
        <v/>
      </c>
      <c r="J31" s="233"/>
      <c r="K31" s="214"/>
      <c r="L31" s="233" t="str">
        <f>IF(I22="リアルのみ",IF(AND(TRIM(L26)="",TRIM(L27)="",TRIM(L28)=""),"",L26+L27+L28),IF(I22="リアル + オンライン",IF(AND(TRIM(L26)="",TRIM(L27)="",TRIM(L28)="",TRIM(L30)=""),"",SUM(L26,L27,L28,L30)),IF(AND(TRIM(I22)="",SUM(L26,L27,L28,L30)&gt;=1),"出展形態選択",IF(TRIM(L30)="","",L30))))</f>
        <v/>
      </c>
      <c r="M31" s="233"/>
      <c r="N31" s="225"/>
    </row>
    <row r="32" spans="2:16" ht="12.6" customHeight="1" x14ac:dyDescent="0.15">
      <c r="B32" s="78"/>
      <c r="C32" s="177" t="s">
        <v>58</v>
      </c>
      <c r="D32" s="180" t="s">
        <v>31</v>
      </c>
      <c r="E32" s="181"/>
      <c r="F32" s="65"/>
      <c r="G32" s="182" t="s">
        <v>32</v>
      </c>
      <c r="H32" s="183"/>
      <c r="I32" s="184"/>
      <c r="J32" s="185"/>
      <c r="K32" s="185"/>
      <c r="L32" s="185"/>
      <c r="M32" s="66" t="s">
        <v>128</v>
      </c>
      <c r="N32" s="67"/>
      <c r="O32" s="68"/>
    </row>
    <row r="33" spans="2:16" ht="12.6" customHeight="1" x14ac:dyDescent="0.15">
      <c r="B33" s="78"/>
      <c r="C33" s="178"/>
      <c r="D33" s="182" t="s">
        <v>33</v>
      </c>
      <c r="E33" s="183"/>
      <c r="F33" s="45"/>
      <c r="G33" s="186" t="s">
        <v>34</v>
      </c>
      <c r="H33" s="69" t="s">
        <v>35</v>
      </c>
      <c r="I33" s="188"/>
      <c r="J33" s="189"/>
      <c r="K33" s="190" t="s">
        <v>36</v>
      </c>
      <c r="L33" s="190"/>
      <c r="M33" s="189"/>
      <c r="N33" s="191"/>
      <c r="O33" s="57"/>
    </row>
    <row r="34" spans="2:16" ht="12.6" customHeight="1" x14ac:dyDescent="0.15">
      <c r="B34" s="78"/>
      <c r="C34" s="178"/>
      <c r="D34" s="192" t="s">
        <v>37</v>
      </c>
      <c r="E34" s="193"/>
      <c r="F34" s="196"/>
      <c r="G34" s="187"/>
      <c r="H34" s="70" t="s">
        <v>38</v>
      </c>
      <c r="I34" s="188"/>
      <c r="J34" s="189"/>
      <c r="K34" s="190" t="s">
        <v>36</v>
      </c>
      <c r="L34" s="190"/>
      <c r="M34" s="189"/>
      <c r="N34" s="191"/>
      <c r="O34" s="71"/>
    </row>
    <row r="35" spans="2:16" ht="12.6" customHeight="1" x14ac:dyDescent="0.15">
      <c r="B35" s="78"/>
      <c r="C35" s="178"/>
      <c r="D35" s="194"/>
      <c r="E35" s="195"/>
      <c r="F35" s="197"/>
      <c r="G35" s="198" t="s">
        <v>39</v>
      </c>
      <c r="H35" s="199"/>
      <c r="I35" s="72"/>
      <c r="J35" s="200" t="s">
        <v>40</v>
      </c>
      <c r="K35" s="201"/>
      <c r="L35" s="202"/>
      <c r="M35" s="203"/>
      <c r="N35" s="204"/>
      <c r="O35" s="73"/>
    </row>
    <row r="36" spans="2:16" ht="12.6" customHeight="1" x14ac:dyDescent="0.15">
      <c r="B36" s="78"/>
      <c r="C36" s="178"/>
      <c r="D36" s="205" t="s">
        <v>41</v>
      </c>
      <c r="E36" s="205"/>
      <c r="F36" s="206"/>
      <c r="G36" s="207" t="s">
        <v>42</v>
      </c>
      <c r="H36" s="208"/>
      <c r="I36" s="209"/>
      <c r="J36" s="210"/>
      <c r="K36" s="211" t="s">
        <v>43</v>
      </c>
      <c r="L36" s="209"/>
      <c r="M36" s="210"/>
      <c r="N36" s="223" t="s">
        <v>44</v>
      </c>
      <c r="O36" s="73"/>
      <c r="P36" s="74"/>
    </row>
    <row r="37" spans="2:16" ht="12.6" customHeight="1" x14ac:dyDescent="0.15">
      <c r="B37" s="78"/>
      <c r="C37" s="178"/>
      <c r="D37" s="205"/>
      <c r="E37" s="205"/>
      <c r="F37" s="206"/>
      <c r="G37" s="219" t="s">
        <v>45</v>
      </c>
      <c r="H37" s="199"/>
      <c r="I37" s="221"/>
      <c r="J37" s="222"/>
      <c r="K37" s="212"/>
      <c r="L37" s="221"/>
      <c r="M37" s="222"/>
      <c r="N37" s="224"/>
      <c r="O37" s="73"/>
    </row>
    <row r="38" spans="2:16" ht="12.6" customHeight="1" x14ac:dyDescent="0.15">
      <c r="B38" s="78"/>
      <c r="C38" s="178"/>
      <c r="D38" s="205"/>
      <c r="E38" s="205"/>
      <c r="F38" s="206"/>
      <c r="G38" s="219" t="s">
        <v>46</v>
      </c>
      <c r="H38" s="199"/>
      <c r="I38" s="221"/>
      <c r="J38" s="222"/>
      <c r="K38" s="212"/>
      <c r="L38" s="221"/>
      <c r="M38" s="222"/>
      <c r="N38" s="224"/>
      <c r="O38" s="73"/>
    </row>
    <row r="39" spans="2:16" ht="12.6" customHeight="1" x14ac:dyDescent="0.15">
      <c r="B39" s="78"/>
      <c r="C39" s="178"/>
      <c r="D39" s="215" t="s">
        <v>47</v>
      </c>
      <c r="E39" s="216"/>
      <c r="F39" s="75"/>
      <c r="G39" s="226"/>
      <c r="H39" s="227"/>
      <c r="I39" s="228"/>
      <c r="J39" s="229"/>
      <c r="K39" s="213"/>
      <c r="L39" s="228"/>
      <c r="M39" s="229"/>
      <c r="N39" s="224"/>
      <c r="O39" s="73"/>
    </row>
    <row r="40" spans="2:16" ht="12.6" customHeight="1" x14ac:dyDescent="0.15">
      <c r="B40" s="78"/>
      <c r="C40" s="177"/>
      <c r="D40" s="217" t="s">
        <v>48</v>
      </c>
      <c r="E40" s="218"/>
      <c r="F40" s="75"/>
      <c r="G40" s="219" t="s">
        <v>49</v>
      </c>
      <c r="H40" s="220"/>
      <c r="I40" s="221"/>
      <c r="J40" s="222"/>
      <c r="K40" s="212"/>
      <c r="L40" s="221"/>
      <c r="M40" s="222"/>
      <c r="N40" s="224"/>
      <c r="O40" s="73"/>
    </row>
    <row r="41" spans="2:16" ht="12.6" customHeight="1" x14ac:dyDescent="0.15">
      <c r="B41" s="78"/>
      <c r="C41" s="179"/>
      <c r="D41" s="230" t="s">
        <v>50</v>
      </c>
      <c r="E41" s="195"/>
      <c r="F41" s="76"/>
      <c r="G41" s="231" t="s">
        <v>51</v>
      </c>
      <c r="H41" s="232"/>
      <c r="I41" s="233" t="str">
        <f>IF(I32="リアルのみ",IF(AND(TRIM(I36)="",TRIM(I37)="",TRIM(I38)=""),"",I36+I37+I38),IF(I32="リアル + オンライン",IF(AND(TRIM(I36)="",TRIM(I37)="",TRIM(I38)="",TRIM(I40)=""),"",SUM(I36,I37,I38,I40)),IF(AND(TRIM(I32)="",SUM(I36,I37,I38,I40)&gt;=1),"出展形態選択",IF(TRIM(I40)="","",I40))))</f>
        <v/>
      </c>
      <c r="J41" s="233"/>
      <c r="K41" s="214"/>
      <c r="L41" s="233" t="str">
        <f>IF(I32="リアルのみ",IF(AND(TRIM(L36)="",TRIM(L37)="",TRIM(L38)=""),"",L36+L37+L38),IF(I32="リアル + オンライン",IF(AND(TRIM(L36)="",TRIM(L37)="",TRIM(L38)="",TRIM(L40)=""),"",SUM(L36,L37,L38,L40)),IF(AND(TRIM(I32)="",SUM(L36,L37,L38,L40)&gt;=1),"出展形態選択",IF(TRIM(L40)="","",L40))))</f>
        <v/>
      </c>
      <c r="M41" s="233"/>
      <c r="N41" s="225"/>
    </row>
    <row r="42" spans="2:16" ht="12.6" customHeight="1" x14ac:dyDescent="0.15">
      <c r="B42" s="78"/>
      <c r="C42" s="177" t="s">
        <v>59</v>
      </c>
      <c r="D42" s="180" t="s">
        <v>31</v>
      </c>
      <c r="E42" s="181"/>
      <c r="F42" s="65"/>
      <c r="G42" s="182" t="s">
        <v>32</v>
      </c>
      <c r="H42" s="183"/>
      <c r="I42" s="184"/>
      <c r="J42" s="185"/>
      <c r="K42" s="185"/>
      <c r="L42" s="185"/>
      <c r="M42" s="66" t="s">
        <v>128</v>
      </c>
      <c r="N42" s="67"/>
      <c r="O42" s="68"/>
    </row>
    <row r="43" spans="2:16" ht="12.6" customHeight="1" x14ac:dyDescent="0.15">
      <c r="B43" s="78"/>
      <c r="C43" s="178"/>
      <c r="D43" s="182" t="s">
        <v>33</v>
      </c>
      <c r="E43" s="183"/>
      <c r="F43" s="45"/>
      <c r="G43" s="186" t="s">
        <v>34</v>
      </c>
      <c r="H43" s="69" t="s">
        <v>35</v>
      </c>
      <c r="I43" s="188"/>
      <c r="J43" s="189"/>
      <c r="K43" s="190" t="s">
        <v>36</v>
      </c>
      <c r="L43" s="190"/>
      <c r="M43" s="189"/>
      <c r="N43" s="191"/>
      <c r="O43" s="57"/>
    </row>
    <row r="44" spans="2:16" ht="12.6" customHeight="1" x14ac:dyDescent="0.15">
      <c r="B44" s="78"/>
      <c r="C44" s="178"/>
      <c r="D44" s="192" t="s">
        <v>37</v>
      </c>
      <c r="E44" s="193"/>
      <c r="F44" s="196"/>
      <c r="G44" s="187"/>
      <c r="H44" s="70" t="s">
        <v>38</v>
      </c>
      <c r="I44" s="188"/>
      <c r="J44" s="189"/>
      <c r="K44" s="190" t="s">
        <v>36</v>
      </c>
      <c r="L44" s="190"/>
      <c r="M44" s="189"/>
      <c r="N44" s="191"/>
      <c r="O44" s="71"/>
    </row>
    <row r="45" spans="2:16" ht="12.6" customHeight="1" x14ac:dyDescent="0.15">
      <c r="B45" s="78"/>
      <c r="C45" s="178"/>
      <c r="D45" s="194"/>
      <c r="E45" s="195"/>
      <c r="F45" s="197"/>
      <c r="G45" s="198" t="s">
        <v>39</v>
      </c>
      <c r="H45" s="199"/>
      <c r="I45" s="72"/>
      <c r="J45" s="200" t="s">
        <v>40</v>
      </c>
      <c r="K45" s="201"/>
      <c r="L45" s="202"/>
      <c r="M45" s="203"/>
      <c r="N45" s="204"/>
      <c r="O45" s="73"/>
    </row>
    <row r="46" spans="2:16" ht="12.6" customHeight="1" x14ac:dyDescent="0.15">
      <c r="B46" s="78"/>
      <c r="C46" s="178"/>
      <c r="D46" s="205" t="s">
        <v>41</v>
      </c>
      <c r="E46" s="205"/>
      <c r="F46" s="206"/>
      <c r="G46" s="207" t="s">
        <v>42</v>
      </c>
      <c r="H46" s="208"/>
      <c r="I46" s="209"/>
      <c r="J46" s="210"/>
      <c r="K46" s="211" t="s">
        <v>43</v>
      </c>
      <c r="L46" s="209"/>
      <c r="M46" s="210"/>
      <c r="N46" s="223" t="s">
        <v>44</v>
      </c>
      <c r="O46" s="73"/>
      <c r="P46" s="74"/>
    </row>
    <row r="47" spans="2:16" ht="12.6" customHeight="1" x14ac:dyDescent="0.15">
      <c r="B47" s="78"/>
      <c r="C47" s="178"/>
      <c r="D47" s="205"/>
      <c r="E47" s="205"/>
      <c r="F47" s="206"/>
      <c r="G47" s="219" t="s">
        <v>45</v>
      </c>
      <c r="H47" s="199"/>
      <c r="I47" s="221"/>
      <c r="J47" s="222"/>
      <c r="K47" s="212"/>
      <c r="L47" s="221"/>
      <c r="M47" s="222"/>
      <c r="N47" s="224"/>
      <c r="O47" s="73"/>
    </row>
    <row r="48" spans="2:16" ht="12.6" customHeight="1" x14ac:dyDescent="0.15">
      <c r="B48" s="78"/>
      <c r="C48" s="178"/>
      <c r="D48" s="205"/>
      <c r="E48" s="205"/>
      <c r="F48" s="206"/>
      <c r="G48" s="219" t="s">
        <v>46</v>
      </c>
      <c r="H48" s="199"/>
      <c r="I48" s="221"/>
      <c r="J48" s="222"/>
      <c r="K48" s="212"/>
      <c r="L48" s="221"/>
      <c r="M48" s="222"/>
      <c r="N48" s="224"/>
      <c r="O48" s="73"/>
    </row>
    <row r="49" spans="2:16" ht="12.6" customHeight="1" x14ac:dyDescent="0.15">
      <c r="B49" s="78"/>
      <c r="C49" s="178"/>
      <c r="D49" s="215" t="s">
        <v>47</v>
      </c>
      <c r="E49" s="216"/>
      <c r="F49" s="75"/>
      <c r="G49" s="226"/>
      <c r="H49" s="227"/>
      <c r="I49" s="228"/>
      <c r="J49" s="229"/>
      <c r="K49" s="213"/>
      <c r="L49" s="228"/>
      <c r="M49" s="229"/>
      <c r="N49" s="224"/>
      <c r="O49" s="73"/>
    </row>
    <row r="50" spans="2:16" ht="12.6" customHeight="1" x14ac:dyDescent="0.15">
      <c r="B50" s="78"/>
      <c r="C50" s="177"/>
      <c r="D50" s="217" t="s">
        <v>48</v>
      </c>
      <c r="E50" s="218"/>
      <c r="F50" s="75"/>
      <c r="G50" s="219" t="s">
        <v>49</v>
      </c>
      <c r="H50" s="220"/>
      <c r="I50" s="221"/>
      <c r="J50" s="222"/>
      <c r="K50" s="212"/>
      <c r="L50" s="221"/>
      <c r="M50" s="222"/>
      <c r="N50" s="224"/>
      <c r="O50" s="73"/>
    </row>
    <row r="51" spans="2:16" ht="12.6" customHeight="1" x14ac:dyDescent="0.15">
      <c r="B51" s="78"/>
      <c r="C51" s="179"/>
      <c r="D51" s="230" t="s">
        <v>50</v>
      </c>
      <c r="E51" s="195"/>
      <c r="F51" s="76"/>
      <c r="G51" s="231" t="s">
        <v>51</v>
      </c>
      <c r="H51" s="232"/>
      <c r="I51" s="233" t="str">
        <f>IF(I42="リアルのみ",IF(AND(TRIM(I46)="",TRIM(I47)="",TRIM(I48)=""),"",I46+I47+I48),IF(I42="リアル + オンライン",IF(AND(TRIM(I46)="",TRIM(I47)="",TRIM(I48)="",TRIM(I50)=""),"",SUM(I46,I47,I48,I50)),IF(AND(TRIM(I42)="",SUM(I46,I47,I48,I50)&gt;=1),"出展形態選択",IF(TRIM(I50)="","",I50))))</f>
        <v/>
      </c>
      <c r="J51" s="233"/>
      <c r="K51" s="214"/>
      <c r="L51" s="233" t="str">
        <f>IF(I42="リアルのみ",IF(AND(TRIM(L46)="",TRIM(L47)="",TRIM(L48)=""),"",L46+L47+L48),IF(I42="リアル + オンライン",IF(AND(TRIM(L46)="",TRIM(L47)="",TRIM(L48)="",TRIM(L50)=""),"",SUM(L46,L47,L48,L50)),IF(AND(TRIM(I42)="",SUM(L46,L47,L48,L50)&gt;=1),"出展形態選択",IF(TRIM(L50)="","",L50))))</f>
        <v/>
      </c>
      <c r="M51" s="233"/>
      <c r="N51" s="225"/>
    </row>
    <row r="52" spans="2:16" ht="12" customHeight="1" x14ac:dyDescent="0.15">
      <c r="B52" s="64"/>
      <c r="C52" s="234" t="s">
        <v>60</v>
      </c>
      <c r="D52" s="234"/>
      <c r="E52" s="235"/>
      <c r="F52" s="240" t="s">
        <v>61</v>
      </c>
      <c r="G52" s="241"/>
      <c r="H52" s="242"/>
      <c r="I52" s="243" t="str">
        <f>IF(AND(付表1_1_展示会等①!I9="",付表1_1_展示会等①!I19="",付表1_1_展示会等①!I29="",付表1_1_展示会等①!I39="",付表1_1_展示会等①!I49="",I6="",I16="",I26="",I36="",I46=""),"",SUM(付表1_1_展示会等①!I9,付表1_1_展示会等①!I19,付表1_1_展示会等①!I29,付表1_1_展示会等①!I39,付表1_1_展示会等①!I49,I6,I16,I26,I36,I46))</f>
        <v/>
      </c>
      <c r="J52" s="243"/>
      <c r="K52" s="244" t="s">
        <v>62</v>
      </c>
      <c r="L52" s="243" t="str">
        <f>IF(AND(付表1_1_展示会等①!L9="",付表1_1_展示会等①!L19="",付表1_1_展示会等①!L29="",付表1_1_展示会等①!L39="",付表1_1_展示会等①!L49="",L6="",L16="",L26="",L36="",L46=""),"",SUM(付表1_1_展示会等①!L9,付表1_1_展示会等①!L19,付表1_1_展示会等①!L29,付表1_1_展示会等①!L39,付表1_1_展示会等①!L49,L6,L16,L26,L36,L46))</f>
        <v/>
      </c>
      <c r="M52" s="243"/>
      <c r="N52" s="251" t="s">
        <v>63</v>
      </c>
      <c r="O52" s="74"/>
      <c r="P52" s="74"/>
    </row>
    <row r="53" spans="2:16" ht="12" customHeight="1" x14ac:dyDescent="0.15">
      <c r="B53" s="64"/>
      <c r="C53" s="236"/>
      <c r="D53" s="236"/>
      <c r="E53" s="237"/>
      <c r="F53" s="254" t="s">
        <v>45</v>
      </c>
      <c r="G53" s="255"/>
      <c r="H53" s="256"/>
      <c r="I53" s="243" t="str">
        <f>IF(AND(付表1_1_展示会等①!I10="",付表1_1_展示会等①!I20="",付表1_1_展示会等①!I30="",付表1_1_展示会等①!I40="",付表1_1_展示会等①!I50="",I7="",I17="",I27="",I37="",I47=""),"",SUM(付表1_1_展示会等①!I10,付表1_1_展示会等①!I20,付表1_1_展示会等①!I30,付表1_1_展示会等①!I40,付表1_1_展示会等①!I50,I7,I17,I27,I37,I47))</f>
        <v/>
      </c>
      <c r="J53" s="243"/>
      <c r="K53" s="245"/>
      <c r="L53" s="243" t="str">
        <f>IF(AND(付表1_1_展示会等①!L10="",付表1_1_展示会等①!L20="",付表1_1_展示会等①!L30="",付表1_1_展示会等①!L40="",付表1_1_展示会等①!L50="",L7="",L17="",L27="",L37="",L47=""),"",SUM(付表1_1_展示会等①!L10,付表1_1_展示会等①!L20,付表1_1_展示会等①!L30,付表1_1_展示会等①!L40,付表1_1_展示会等①!L50,L7,L17,L27,L37,L47))</f>
        <v/>
      </c>
      <c r="M53" s="243"/>
      <c r="N53" s="252"/>
    </row>
    <row r="54" spans="2:16" ht="12" customHeight="1" x14ac:dyDescent="0.15">
      <c r="B54" s="64"/>
      <c r="C54" s="236"/>
      <c r="D54" s="236"/>
      <c r="E54" s="237"/>
      <c r="F54" s="254" t="s">
        <v>46</v>
      </c>
      <c r="G54" s="255"/>
      <c r="H54" s="256"/>
      <c r="I54" s="243" t="str">
        <f>IF(AND(付表1_1_展示会等①!I11="",付表1_1_展示会等①!I21="",付表1_1_展示会等①!I31="",付表1_1_展示会等①!I41="",付表1_1_展示会等①!I51="",I8="",I18="",I28="",I38="",I48=""),"",SUM(付表1_1_展示会等①!I11,付表1_1_展示会等①!I21,付表1_1_展示会等①!I31,付表1_1_展示会等①!I41,付表1_1_展示会等①!I51,I8,I18,I28,I38,I48))</f>
        <v/>
      </c>
      <c r="J54" s="243"/>
      <c r="K54" s="245"/>
      <c r="L54" s="243" t="str">
        <f>IF(AND(付表1_1_展示会等①!L11="",付表1_1_展示会等①!L21="",付表1_1_展示会等①!L31="",付表1_1_展示会等①!L41="",付表1_1_展示会等①!L51="",L8="",L18="",L28="",L38="",L48=""),"",SUM(付表1_1_展示会等①!L11,付表1_1_展示会等①!L21,付表1_1_展示会等①!L31,付表1_1_展示会等①!L41,付表1_1_展示会等①!L51,L8,L18,L28,L38,L48))</f>
        <v/>
      </c>
      <c r="M54" s="243"/>
      <c r="N54" s="252"/>
    </row>
    <row r="55" spans="2:16" ht="12" customHeight="1" x14ac:dyDescent="0.15">
      <c r="B55" s="64"/>
      <c r="C55" s="236"/>
      <c r="D55" s="236"/>
      <c r="E55" s="237"/>
      <c r="F55" s="254" t="s">
        <v>49</v>
      </c>
      <c r="G55" s="255"/>
      <c r="H55" s="256"/>
      <c r="I55" s="257" t="str">
        <f>IF(AND(付表1_1_展示会等①!I13="",付表1_1_展示会等①!I23="",付表1_1_展示会等①!I33="",付表1_1_展示会等①!I43="",付表1_1_展示会等①!I53="",I10="",I20="",I30="",I40="",I50=""),"",SUM(付表1_1_展示会等①!I13,付表1_1_展示会等①!I23,付表1_1_展示会等①!I33,付表1_1_展示会等①!I43,付表1_1_展示会等①!I53,I10,I20,I30,I40,I50))</f>
        <v/>
      </c>
      <c r="J55" s="258"/>
      <c r="K55" s="245"/>
      <c r="L55" s="243" t="str">
        <f>IF(AND(付表1_1_展示会等①!L13="",付表1_1_展示会等①!L23="",付表1_1_展示会等①!L33="",付表1_1_展示会等①!L43="",付表1_1_展示会等①!L53="",L10="",L20="",L30="",L40="",L50=""),"",SUM(付表1_1_展示会等①!L13,付表1_1_展示会等①!L23,付表1_1_展示会等①!L33,付表1_1_展示会等①!L43,付表1_1_展示会等①!L53,L10,L20,L30,L40,L50))</f>
        <v/>
      </c>
      <c r="M55" s="243"/>
      <c r="N55" s="252"/>
    </row>
    <row r="56" spans="2:16" ht="24.6" customHeight="1" x14ac:dyDescent="0.15">
      <c r="B56" s="79"/>
      <c r="C56" s="238"/>
      <c r="D56" s="238"/>
      <c r="E56" s="239"/>
      <c r="F56" s="247" t="s">
        <v>64</v>
      </c>
      <c r="G56" s="248"/>
      <c r="H56" s="249"/>
      <c r="I56" s="250" t="str">
        <f>IF(AND(I52="",I53="",I54="",I55=""),"",SUM(I52:J55))</f>
        <v/>
      </c>
      <c r="J56" s="250"/>
      <c r="K56" s="246"/>
      <c r="L56" s="250" t="str">
        <f>IF(AND(L52="",L53="",L54="",L55=""),"",SUM(L52:M55))</f>
        <v/>
      </c>
      <c r="M56" s="250"/>
      <c r="N56" s="253"/>
    </row>
    <row r="57" spans="2:16" ht="3.95" customHeight="1" x14ac:dyDescent="0.15">
      <c r="G57" s="77"/>
      <c r="H57" s="77"/>
      <c r="I57" s="77"/>
      <c r="J57" s="77"/>
      <c r="K57" s="77"/>
      <c r="L57" s="77"/>
      <c r="M57" s="77"/>
      <c r="N57" s="77"/>
    </row>
  </sheetData>
  <sheetProtection password="FA7F" sheet="1" formatCells="0" formatColumns="0" formatRows="0" selectLockedCells="1"/>
  <dataConsolidate/>
  <mergeCells count="228">
    <mergeCell ref="G46:H46"/>
    <mergeCell ref="I46:J46"/>
    <mergeCell ref="N52:N56"/>
    <mergeCell ref="F53:H53"/>
    <mergeCell ref="I53:J53"/>
    <mergeCell ref="L53:M53"/>
    <mergeCell ref="F54:H54"/>
    <mergeCell ref="I54:J54"/>
    <mergeCell ref="L54:M54"/>
    <mergeCell ref="F55:H55"/>
    <mergeCell ref="I55:J55"/>
    <mergeCell ref="L55:M55"/>
    <mergeCell ref="I48:J48"/>
    <mergeCell ref="L48:M48"/>
    <mergeCell ref="I51:J51"/>
    <mergeCell ref="L51:M51"/>
    <mergeCell ref="K46:K51"/>
    <mergeCell ref="L46:M46"/>
    <mergeCell ref="N46:N51"/>
    <mergeCell ref="G47:H47"/>
    <mergeCell ref="I47:J47"/>
    <mergeCell ref="L47:M47"/>
    <mergeCell ref="G48:H48"/>
    <mergeCell ref="C52:E56"/>
    <mergeCell ref="F52:H52"/>
    <mergeCell ref="I52:J52"/>
    <mergeCell ref="K52:K56"/>
    <mergeCell ref="L52:M52"/>
    <mergeCell ref="F56:H56"/>
    <mergeCell ref="C42:C51"/>
    <mergeCell ref="D42:E42"/>
    <mergeCell ref="G42:H42"/>
    <mergeCell ref="I42:L42"/>
    <mergeCell ref="I56:J56"/>
    <mergeCell ref="L56:M56"/>
    <mergeCell ref="D49:E49"/>
    <mergeCell ref="G49:H49"/>
    <mergeCell ref="I49:J49"/>
    <mergeCell ref="L49:M49"/>
    <mergeCell ref="D50:E50"/>
    <mergeCell ref="G50:H50"/>
    <mergeCell ref="I50:J50"/>
    <mergeCell ref="L50:M50"/>
    <mergeCell ref="D46:E48"/>
    <mergeCell ref="F46:F48"/>
    <mergeCell ref="D51:E51"/>
    <mergeCell ref="G51:H51"/>
    <mergeCell ref="M43:N43"/>
    <mergeCell ref="D44:E45"/>
    <mergeCell ref="F44:F45"/>
    <mergeCell ref="I44:J44"/>
    <mergeCell ref="K44:L44"/>
    <mergeCell ref="M44:N44"/>
    <mergeCell ref="G45:H45"/>
    <mergeCell ref="J45:L45"/>
    <mergeCell ref="M45:N45"/>
    <mergeCell ref="D43:E43"/>
    <mergeCell ref="G43:G44"/>
    <mergeCell ref="I43:J43"/>
    <mergeCell ref="K43:L43"/>
    <mergeCell ref="N36:N41"/>
    <mergeCell ref="G37:H37"/>
    <mergeCell ref="I37:J37"/>
    <mergeCell ref="D40:E40"/>
    <mergeCell ref="G40:H40"/>
    <mergeCell ref="I40:J40"/>
    <mergeCell ref="L40:M40"/>
    <mergeCell ref="D41:E41"/>
    <mergeCell ref="G41:H41"/>
    <mergeCell ref="I41:J41"/>
    <mergeCell ref="L41:M41"/>
    <mergeCell ref="L37:M37"/>
    <mergeCell ref="G38:H38"/>
    <mergeCell ref="I38:J38"/>
    <mergeCell ref="L38:M38"/>
    <mergeCell ref="D39:E39"/>
    <mergeCell ref="G39:H39"/>
    <mergeCell ref="I39:J39"/>
    <mergeCell ref="L39:M39"/>
    <mergeCell ref="M33:N33"/>
    <mergeCell ref="D34:E35"/>
    <mergeCell ref="F34:F35"/>
    <mergeCell ref="I34:J34"/>
    <mergeCell ref="K34:L34"/>
    <mergeCell ref="M34:N34"/>
    <mergeCell ref="G35:H35"/>
    <mergeCell ref="J35:L35"/>
    <mergeCell ref="M35:N35"/>
    <mergeCell ref="C32:C41"/>
    <mergeCell ref="D32:E32"/>
    <mergeCell ref="G32:H32"/>
    <mergeCell ref="I32:L32"/>
    <mergeCell ref="D33:E33"/>
    <mergeCell ref="G33:G34"/>
    <mergeCell ref="C22:C31"/>
    <mergeCell ref="D22:E22"/>
    <mergeCell ref="G22:H22"/>
    <mergeCell ref="I22:L22"/>
    <mergeCell ref="I33:J33"/>
    <mergeCell ref="K33:L33"/>
    <mergeCell ref="D36:E38"/>
    <mergeCell ref="F36:F38"/>
    <mergeCell ref="G36:H36"/>
    <mergeCell ref="I36:J36"/>
    <mergeCell ref="K36:K41"/>
    <mergeCell ref="L36:M36"/>
    <mergeCell ref="D29:E29"/>
    <mergeCell ref="G29:H29"/>
    <mergeCell ref="I29:J29"/>
    <mergeCell ref="L29:M29"/>
    <mergeCell ref="D30:E30"/>
    <mergeCell ref="G30:H30"/>
    <mergeCell ref="D26:E28"/>
    <mergeCell ref="F26:F28"/>
    <mergeCell ref="G26:H26"/>
    <mergeCell ref="I26:J26"/>
    <mergeCell ref="K26:K31"/>
    <mergeCell ref="L26:M26"/>
    <mergeCell ref="D31:E31"/>
    <mergeCell ref="G31:H31"/>
    <mergeCell ref="I31:J31"/>
    <mergeCell ref="L31:M31"/>
    <mergeCell ref="N26:N31"/>
    <mergeCell ref="G27:H27"/>
    <mergeCell ref="I27:J27"/>
    <mergeCell ref="L27:M27"/>
    <mergeCell ref="G28:H28"/>
    <mergeCell ref="I28:J28"/>
    <mergeCell ref="L28:M28"/>
    <mergeCell ref="I19:J19"/>
    <mergeCell ref="L19:M19"/>
    <mergeCell ref="M23:N23"/>
    <mergeCell ref="N16:N21"/>
    <mergeCell ref="G17:H17"/>
    <mergeCell ref="I17:J17"/>
    <mergeCell ref="I30:J30"/>
    <mergeCell ref="L30:M30"/>
    <mergeCell ref="D24:E25"/>
    <mergeCell ref="F24:F25"/>
    <mergeCell ref="I24:J24"/>
    <mergeCell ref="K24:L24"/>
    <mergeCell ref="M24:N24"/>
    <mergeCell ref="G25:H25"/>
    <mergeCell ref="J25:L25"/>
    <mergeCell ref="M25:N25"/>
    <mergeCell ref="D23:E23"/>
    <mergeCell ref="G23:G24"/>
    <mergeCell ref="I23:J23"/>
    <mergeCell ref="K23:L23"/>
    <mergeCell ref="D20:E20"/>
    <mergeCell ref="G20:H20"/>
    <mergeCell ref="I20:J20"/>
    <mergeCell ref="L20:M20"/>
    <mergeCell ref="D21:E21"/>
    <mergeCell ref="G21:H21"/>
    <mergeCell ref="I21:J21"/>
    <mergeCell ref="L21:M21"/>
    <mergeCell ref="L17:M17"/>
    <mergeCell ref="G18:H18"/>
    <mergeCell ref="I18:J18"/>
    <mergeCell ref="L18:M18"/>
    <mergeCell ref="D19:E19"/>
    <mergeCell ref="G19:H19"/>
    <mergeCell ref="M13:N13"/>
    <mergeCell ref="D14:E15"/>
    <mergeCell ref="F14:F15"/>
    <mergeCell ref="I14:J14"/>
    <mergeCell ref="K14:L14"/>
    <mergeCell ref="M14:N14"/>
    <mergeCell ref="G15:H15"/>
    <mergeCell ref="J15:L15"/>
    <mergeCell ref="M15:N15"/>
    <mergeCell ref="C12:C21"/>
    <mergeCell ref="D12:E12"/>
    <mergeCell ref="G12:H12"/>
    <mergeCell ref="I12:L12"/>
    <mergeCell ref="D13:E13"/>
    <mergeCell ref="G13:G14"/>
    <mergeCell ref="C2:C11"/>
    <mergeCell ref="D2:E2"/>
    <mergeCell ref="G2:H2"/>
    <mergeCell ref="I2:L2"/>
    <mergeCell ref="I13:J13"/>
    <mergeCell ref="K13:L13"/>
    <mergeCell ref="D16:E18"/>
    <mergeCell ref="F16:F18"/>
    <mergeCell ref="G16:H16"/>
    <mergeCell ref="I16:J16"/>
    <mergeCell ref="K16:K21"/>
    <mergeCell ref="L16:M16"/>
    <mergeCell ref="D10:E10"/>
    <mergeCell ref="G10:H10"/>
    <mergeCell ref="I10:J10"/>
    <mergeCell ref="L10:M10"/>
    <mergeCell ref="D6:E8"/>
    <mergeCell ref="F6:F8"/>
    <mergeCell ref="G6:H6"/>
    <mergeCell ref="I6:J6"/>
    <mergeCell ref="K6:K11"/>
    <mergeCell ref="L6:M6"/>
    <mergeCell ref="D11:E11"/>
    <mergeCell ref="G11:H11"/>
    <mergeCell ref="I11:J11"/>
    <mergeCell ref="L11:M11"/>
    <mergeCell ref="N6:N11"/>
    <mergeCell ref="G7:H7"/>
    <mergeCell ref="I7:J7"/>
    <mergeCell ref="L7:M7"/>
    <mergeCell ref="G8:H8"/>
    <mergeCell ref="I8:J8"/>
    <mergeCell ref="L8:M8"/>
    <mergeCell ref="D9:E9"/>
    <mergeCell ref="G9:H9"/>
    <mergeCell ref="I9:J9"/>
    <mergeCell ref="L9:M9"/>
    <mergeCell ref="M3:N3"/>
    <mergeCell ref="D4:E5"/>
    <mergeCell ref="F4:F5"/>
    <mergeCell ref="I4:J4"/>
    <mergeCell ref="K4:L4"/>
    <mergeCell ref="M4:N4"/>
    <mergeCell ref="G5:H5"/>
    <mergeCell ref="J5:L5"/>
    <mergeCell ref="M5:N5"/>
    <mergeCell ref="D3:E3"/>
    <mergeCell ref="G3:G4"/>
    <mergeCell ref="I3:J3"/>
    <mergeCell ref="K3:L3"/>
  </mergeCells>
  <phoneticPr fontId="4"/>
  <conditionalFormatting sqref="I4 M4 I10 L10">
    <cfRule type="expression" dxfId="14" priority="10">
      <formula>$I$2="リアルのみ"</formula>
    </cfRule>
  </conditionalFormatting>
  <conditionalFormatting sqref="M3 I3 I6:J9 L6:M9 N2">
    <cfRule type="expression" dxfId="13" priority="9">
      <formula>$I$2="オンラインのみ"</formula>
    </cfRule>
  </conditionalFormatting>
  <conditionalFormatting sqref="I14 M14 I20 L20">
    <cfRule type="expression" dxfId="12" priority="8">
      <formula>$I$12="リアルのみ"</formula>
    </cfRule>
  </conditionalFormatting>
  <conditionalFormatting sqref="M13 I13 I16:J19 L16:M19 N12">
    <cfRule type="expression" dxfId="11" priority="7">
      <formula>$I$12="オンラインのみ"</formula>
    </cfRule>
  </conditionalFormatting>
  <conditionalFormatting sqref="I24 M24 I30 L30">
    <cfRule type="expression" dxfId="10" priority="6">
      <formula>$I$22="リアルのみ"</formula>
    </cfRule>
  </conditionalFormatting>
  <conditionalFormatting sqref="M23 I23 I26:J29 L26:M29 N22">
    <cfRule type="expression" dxfId="9" priority="5">
      <formula>$I$22="オンラインのみ"</formula>
    </cfRule>
  </conditionalFormatting>
  <conditionalFormatting sqref="I34 M34 I40 L40">
    <cfRule type="expression" dxfId="8" priority="4">
      <formula>$I$32="リアルのみ"</formula>
    </cfRule>
  </conditionalFormatting>
  <conditionalFormatting sqref="M33 I33 I36:J39 L36:M39 N32">
    <cfRule type="expression" dxfId="7" priority="3">
      <formula>$I$32="オンラインのみ"</formula>
    </cfRule>
  </conditionalFormatting>
  <conditionalFormatting sqref="I44 M44 I50 L50">
    <cfRule type="expression" dxfId="6" priority="2">
      <formula>$I$42="リアルのみ"</formula>
    </cfRule>
  </conditionalFormatting>
  <conditionalFormatting sqref="M43 I43 I46:J49 L46:M49 N42">
    <cfRule type="expression" dxfId="5" priority="1">
      <formula>$I$42="オンラインのみ"</formula>
    </cfRule>
  </conditionalFormatting>
  <dataValidations count="15"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I10:J10 I20:J20 I30:J30 I40:J40 I50:J50">
      <formula1>AND(ISNUMBER(I10),OR(I2="リアル + オンライン",I2="オンラインのみ"))</formula1>
    </dataValidation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L10:M10 L20:M20 L30:M30 L40:M40 L50:M50">
      <formula1>AND(ISNUMBER(L10),OR(I2="リアル + オンライン",I2="オンラインのみ"))</formula1>
    </dataValidation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L8:M8 L38:M38 L18:M18 L28:M28 L48:M48">
      <formula1>AND(ISNUMBER(L8),OR(I2="リアル + オンライン",I2="リアルのみ"))</formula1>
    </dataValidation>
    <dataValidation allowBlank="1" showInputMessage="1" showErrorMessage="1" promptTitle="HPがない場合には" prompt="「なし」と入力" sqref="F3 F33 F13 F23 F43"/>
    <dataValidation type="list" allowBlank="1" showInputMessage="1" showErrorMessage="1" promptTitle="パビリオン・共同出展" prompt="選択してください" sqref="F10 F40 F20 F30 F50">
      <formula1>"　,どちらにも該当しない,パビリオン,共同出展,パビリオン＋共同出展"</formula1>
    </dataValidation>
    <dataValidation type="list" allowBlank="1" showInputMessage="1" showErrorMessage="1" prompt="プルダウンして選択" sqref="I2:L2 I32:L32 I12:L12 I22:L22 I42:L42">
      <formula1>"　,リアルのみ,リアル + オンライン,オンラインのみ"</formula1>
    </dataValidation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I6:J6 I36:J36 I16:J16 I26:J26 I46:J46">
      <formula1>AND(ISNUMBER(I6),OR(I2="リアル + オンライン",I2="リアルのみ"))</formula1>
    </dataValidation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L6:M6 L36:M36 L16:M16 L26:M26 L46:M46">
      <formula1>AND(ISNUMBER(L6),OR(I2="リアル + オンライン",I2="リアルのみ"))</formula1>
    </dataValidation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I7:J7 I37:J37 I17:J17 I27:J27 I47:J47">
      <formula1>AND(ISNUMBER(I7),OR(I2="リアル + オンライン",I2="リアルのみ"))</formula1>
    </dataValidation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L7:M7 L37:M37 L17:M17 L27:M27 L47:M47">
      <formula1>AND(ISNUMBER(L7),OR(I2="リアル + オンライン",I2="リアルのみ"))</formula1>
    </dataValidation>
    <dataValidation type="custom" imeMode="halfAlpha" showInputMessage="1" showErrorMessage="1" errorTitle="出展形態について 又は 数値を入力ください" error="出展形態をご確認ください 又は このセルには数値以外は入力できません" sqref="I8:J8 I38:J38 I18:J18 I28:J28 I48:J48">
      <formula1>AND(ISNUMBER(I8),OR(I2="リアル + オンライン",I2="リアルのみ"))</formula1>
    </dataValidation>
    <dataValidation allowBlank="1" showInputMessage="1" showErrorMessage="1" errorTitle="出店形態" sqref="P3 P13 P23 P33 P43"/>
    <dataValidation type="custom" imeMode="halfAlpha" allowBlank="1" showInputMessage="1" showErrorMessage="1" errorTitle="出展形態について 又は 数値を入力ください" error="出展形態をご確認ください 又は このセルには数値以外は入力できません" sqref="I39:J39 I9:J9 L39:M39 I19:J19 L9:M9 L19:M19 I29:J29 L29:M29 I49:J49 L49:M49">
      <formula1>AND(ISNUMBER(I9),OR($I$5="リアル + オンライン",$I$5="リアルのみ"))</formula1>
    </dataValidation>
    <dataValidation imeMode="halfAlpha" allowBlank="1" showInputMessage="1" showErrorMessage="1" sqref="M23:N25 M13:N15 M33:N35 M3:N5 N2 I3:J4 I5 N32 I33:J34 I35 N12 I13:J14 I15 N22 I23:J24 I25 M43:N45 N42 I43:J44 I45"/>
    <dataValidation allowBlank="1" showInputMessage="1" showErrorMessage="1" prompt="入力不用（自動計算されます）" sqref="I51:J56 I41:J41 L31:M31 I31:J31 L21:M21 I21:J21 L41:M41 L11:M11 I11:J11 L51:M56"/>
  </dataValidations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9" tint="0.79998168889431442"/>
    <pageSetUpPr fitToPage="1"/>
  </sheetPr>
  <dimension ref="A1:AA27"/>
  <sheetViews>
    <sheetView showGridLines="0" view="pageBreakPreview" zoomScaleNormal="100" zoomScaleSheetLayoutView="100" workbookViewId="0">
      <selection activeCell="G6" sqref="G6:L6"/>
    </sheetView>
  </sheetViews>
  <sheetFormatPr defaultColWidth="9.875" defaultRowHeight="24" customHeight="1" x14ac:dyDescent="0.15"/>
  <cols>
    <col min="1" max="1" width="1.5" style="52" customWidth="1"/>
    <col min="2" max="3" width="1.125" style="52" customWidth="1"/>
    <col min="4" max="4" width="2.125" style="52" customWidth="1"/>
    <col min="5" max="5" width="6.375" style="52" customWidth="1"/>
    <col min="6" max="6" width="6.125" style="52" customWidth="1"/>
    <col min="7" max="7" width="24.125" style="52" customWidth="1"/>
    <col min="8" max="8" width="8.875" style="52" customWidth="1"/>
    <col min="9" max="9" width="10.125" style="52" customWidth="1"/>
    <col min="10" max="11" width="6.875" style="53" customWidth="1"/>
    <col min="12" max="12" width="12.125" style="53" customWidth="1"/>
    <col min="13" max="13" width="3.5" style="52" customWidth="1"/>
    <col min="14" max="26" width="9.875" style="52"/>
    <col min="27" max="27" width="9.875" style="58"/>
    <col min="28" max="32" width="9.875" style="52"/>
    <col min="33" max="51" width="9.375" style="52" customWidth="1"/>
    <col min="52" max="16384" width="9.875" style="52"/>
  </cols>
  <sheetData>
    <row r="1" spans="1:27" s="80" customFormat="1" ht="18" customHeight="1" x14ac:dyDescent="0.35">
      <c r="A1" s="51" t="s">
        <v>160</v>
      </c>
      <c r="B1" s="51"/>
      <c r="F1" s="44"/>
      <c r="G1" s="44"/>
      <c r="H1" s="44"/>
      <c r="I1" s="44"/>
      <c r="J1" s="55"/>
      <c r="K1" s="55"/>
      <c r="AA1" s="81"/>
    </row>
    <row r="2" spans="1:27" ht="24" customHeight="1" x14ac:dyDescent="0.15">
      <c r="D2" s="141" t="s">
        <v>148</v>
      </c>
    </row>
    <row r="3" spans="1:27" ht="9.6" customHeight="1" x14ac:dyDescent="0.15">
      <c r="B3" s="82"/>
      <c r="C3" s="83"/>
      <c r="D3" s="259"/>
      <c r="E3" s="259"/>
      <c r="F3" s="259"/>
      <c r="G3" s="259"/>
      <c r="H3" s="259"/>
      <c r="I3" s="259"/>
      <c r="J3" s="259"/>
      <c r="K3" s="259"/>
      <c r="L3" s="260"/>
    </row>
    <row r="4" spans="1:27" s="84" customFormat="1" ht="18" customHeight="1" x14ac:dyDescent="0.15">
      <c r="B4" s="174" t="s">
        <v>139</v>
      </c>
      <c r="C4" s="261"/>
      <c r="D4" s="261"/>
      <c r="E4" s="261"/>
      <c r="F4" s="261"/>
      <c r="G4" s="261"/>
      <c r="H4" s="261"/>
      <c r="I4" s="261"/>
      <c r="J4" s="261"/>
      <c r="K4" s="261"/>
      <c r="L4" s="262"/>
      <c r="AA4" s="58"/>
    </row>
    <row r="5" spans="1:27" s="84" customFormat="1" ht="18" customHeight="1" x14ac:dyDescent="0.15">
      <c r="B5" s="85"/>
      <c r="C5" s="86" t="s">
        <v>65</v>
      </c>
      <c r="D5" s="87"/>
      <c r="E5" s="87"/>
      <c r="F5" s="87"/>
      <c r="G5" s="87"/>
      <c r="H5" s="87"/>
      <c r="I5" s="87"/>
      <c r="J5" s="87"/>
      <c r="K5" s="87"/>
      <c r="L5" s="88"/>
      <c r="AA5" s="58"/>
    </row>
    <row r="6" spans="1:27" ht="23.45" customHeight="1" x14ac:dyDescent="0.15">
      <c r="B6" s="78"/>
      <c r="C6" s="263"/>
      <c r="D6" s="264" t="s">
        <v>66</v>
      </c>
      <c r="E6" s="265" t="s">
        <v>67</v>
      </c>
      <c r="F6" s="265"/>
      <c r="G6" s="266"/>
      <c r="H6" s="267"/>
      <c r="I6" s="267"/>
      <c r="J6" s="267"/>
      <c r="K6" s="267"/>
      <c r="L6" s="268"/>
      <c r="M6" s="68"/>
    </row>
    <row r="7" spans="1:27" ht="23.45" customHeight="1" x14ac:dyDescent="0.15">
      <c r="B7" s="78"/>
      <c r="C7" s="263"/>
      <c r="D7" s="264"/>
      <c r="E7" s="269" t="s">
        <v>127</v>
      </c>
      <c r="F7" s="269"/>
      <c r="G7" s="15"/>
      <c r="H7" s="89" t="s">
        <v>140</v>
      </c>
      <c r="I7" s="90"/>
      <c r="J7" s="270" t="s">
        <v>68</v>
      </c>
      <c r="K7" s="271"/>
      <c r="L7" s="91"/>
    </row>
    <row r="8" spans="1:27" ht="23.45" customHeight="1" x14ac:dyDescent="0.15">
      <c r="B8" s="78"/>
      <c r="C8" s="263"/>
      <c r="D8" s="264"/>
      <c r="E8" s="269" t="s">
        <v>69</v>
      </c>
      <c r="F8" s="269"/>
      <c r="G8" s="92"/>
      <c r="H8" s="89" t="s">
        <v>80</v>
      </c>
      <c r="I8" s="90"/>
      <c r="J8" s="272" t="s">
        <v>70</v>
      </c>
      <c r="K8" s="273"/>
      <c r="L8" s="93"/>
    </row>
    <row r="9" spans="1:27" ht="23.45" customHeight="1" x14ac:dyDescent="0.15">
      <c r="B9" s="78"/>
      <c r="C9" s="263"/>
      <c r="D9" s="264" t="s">
        <v>71</v>
      </c>
      <c r="E9" s="265" t="s">
        <v>67</v>
      </c>
      <c r="F9" s="265"/>
      <c r="G9" s="266"/>
      <c r="H9" s="274"/>
      <c r="I9" s="274"/>
      <c r="J9" s="274"/>
      <c r="K9" s="274"/>
      <c r="L9" s="275"/>
      <c r="M9" s="68"/>
    </row>
    <row r="10" spans="1:27" ht="23.45" customHeight="1" x14ac:dyDescent="0.15">
      <c r="B10" s="78"/>
      <c r="C10" s="263"/>
      <c r="D10" s="264"/>
      <c r="E10" s="269" t="s">
        <v>127</v>
      </c>
      <c r="F10" s="269"/>
      <c r="G10" s="15"/>
      <c r="H10" s="89" t="s">
        <v>140</v>
      </c>
      <c r="I10" s="90"/>
      <c r="J10" s="270" t="s">
        <v>68</v>
      </c>
      <c r="K10" s="271"/>
      <c r="L10" s="91"/>
    </row>
    <row r="11" spans="1:27" ht="23.45" customHeight="1" x14ac:dyDescent="0.15">
      <c r="B11" s="78"/>
      <c r="C11" s="263"/>
      <c r="D11" s="264"/>
      <c r="E11" s="269" t="s">
        <v>69</v>
      </c>
      <c r="F11" s="269"/>
      <c r="G11" s="92"/>
      <c r="H11" s="89" t="s">
        <v>80</v>
      </c>
      <c r="I11" s="90"/>
      <c r="J11" s="272" t="s">
        <v>70</v>
      </c>
      <c r="K11" s="273"/>
      <c r="L11" s="93"/>
    </row>
    <row r="12" spans="1:27" ht="23.45" customHeight="1" x14ac:dyDescent="0.15">
      <c r="B12" s="78"/>
      <c r="C12" s="263"/>
      <c r="D12" s="264" t="s">
        <v>72</v>
      </c>
      <c r="E12" s="265" t="s">
        <v>67</v>
      </c>
      <c r="F12" s="265"/>
      <c r="G12" s="266"/>
      <c r="H12" s="274"/>
      <c r="I12" s="274"/>
      <c r="J12" s="274"/>
      <c r="K12" s="274"/>
      <c r="L12" s="275"/>
      <c r="M12" s="68"/>
    </row>
    <row r="13" spans="1:27" ht="23.45" customHeight="1" x14ac:dyDescent="0.15">
      <c r="B13" s="78"/>
      <c r="C13" s="263"/>
      <c r="D13" s="264"/>
      <c r="E13" s="269" t="s">
        <v>127</v>
      </c>
      <c r="F13" s="269"/>
      <c r="G13" s="15"/>
      <c r="H13" s="89" t="s">
        <v>140</v>
      </c>
      <c r="I13" s="90"/>
      <c r="J13" s="270" t="s">
        <v>68</v>
      </c>
      <c r="K13" s="271"/>
      <c r="L13" s="91"/>
    </row>
    <row r="14" spans="1:27" ht="23.45" customHeight="1" x14ac:dyDescent="0.15">
      <c r="B14" s="78"/>
      <c r="C14" s="263"/>
      <c r="D14" s="264"/>
      <c r="E14" s="269" t="s">
        <v>69</v>
      </c>
      <c r="F14" s="269"/>
      <c r="G14" s="92"/>
      <c r="H14" s="89" t="s">
        <v>80</v>
      </c>
      <c r="I14" s="94"/>
      <c r="J14" s="276" t="s">
        <v>70</v>
      </c>
      <c r="K14" s="277"/>
      <c r="L14" s="95"/>
    </row>
    <row r="15" spans="1:27" ht="23.45" customHeight="1" x14ac:dyDescent="0.15">
      <c r="B15" s="78"/>
      <c r="C15" s="278" t="s">
        <v>73</v>
      </c>
      <c r="D15" s="279"/>
      <c r="E15" s="279"/>
      <c r="F15" s="279"/>
      <c r="G15" s="279"/>
      <c r="H15" s="96"/>
      <c r="I15" s="282" t="s">
        <v>74</v>
      </c>
      <c r="J15" s="283"/>
      <c r="K15" s="284"/>
      <c r="L15" s="97" t="str">
        <f>IF(AND(TRIM(L7)="",TRIM(L10)="",TRIM(L13)=""),"",L7+L10+L13)</f>
        <v/>
      </c>
    </row>
    <row r="16" spans="1:27" ht="23.45" customHeight="1" x14ac:dyDescent="0.15">
      <c r="B16" s="78"/>
      <c r="C16" s="280"/>
      <c r="D16" s="281"/>
      <c r="E16" s="281"/>
      <c r="F16" s="281"/>
      <c r="G16" s="281"/>
      <c r="H16" s="98"/>
      <c r="I16" s="285" t="s">
        <v>70</v>
      </c>
      <c r="J16" s="286"/>
      <c r="K16" s="287"/>
      <c r="L16" s="99" t="str">
        <f>IF(AND(TRIM(L8)="",TRIM(L11)="",TRIM(L14)=""),"",L8+L11+L14)</f>
        <v/>
      </c>
    </row>
    <row r="17" spans="2:13" ht="23.45" customHeight="1" x14ac:dyDescent="0.15">
      <c r="B17" s="78"/>
      <c r="C17" s="100" t="s">
        <v>122</v>
      </c>
      <c r="D17" s="101"/>
      <c r="E17" s="101"/>
      <c r="F17" s="101"/>
      <c r="G17" s="101"/>
      <c r="H17" s="101"/>
      <c r="I17" s="101"/>
      <c r="J17" s="101"/>
      <c r="K17" s="101"/>
      <c r="L17" s="102"/>
      <c r="M17" s="68"/>
    </row>
    <row r="18" spans="2:13" ht="23.45" customHeight="1" x14ac:dyDescent="0.15">
      <c r="B18" s="78"/>
      <c r="C18" s="288"/>
      <c r="D18" s="289" t="s">
        <v>75</v>
      </c>
      <c r="E18" s="289"/>
      <c r="F18" s="289"/>
      <c r="G18" s="103"/>
      <c r="H18" s="104" t="s">
        <v>76</v>
      </c>
      <c r="I18" s="290"/>
      <c r="J18" s="290"/>
      <c r="K18" s="290"/>
      <c r="L18" s="291"/>
      <c r="M18" s="68"/>
    </row>
    <row r="19" spans="2:13" ht="23.45" customHeight="1" x14ac:dyDescent="0.15">
      <c r="B19" s="78"/>
      <c r="C19" s="288"/>
      <c r="D19" s="292" t="s">
        <v>66</v>
      </c>
      <c r="E19" s="293" t="s">
        <v>77</v>
      </c>
      <c r="F19" s="293"/>
      <c r="G19" s="105"/>
      <c r="H19" s="106" t="s">
        <v>78</v>
      </c>
      <c r="I19" s="107"/>
      <c r="J19" s="294" t="s">
        <v>68</v>
      </c>
      <c r="K19" s="271"/>
      <c r="L19" s="91"/>
      <c r="M19" s="68"/>
    </row>
    <row r="20" spans="2:13" ht="23.45" customHeight="1" x14ac:dyDescent="0.15">
      <c r="B20" s="78"/>
      <c r="C20" s="288"/>
      <c r="D20" s="292"/>
      <c r="E20" s="293" t="s">
        <v>79</v>
      </c>
      <c r="F20" s="293"/>
      <c r="G20" s="105"/>
      <c r="H20" s="106" t="s">
        <v>80</v>
      </c>
      <c r="I20" s="107"/>
      <c r="J20" s="295" t="s">
        <v>70</v>
      </c>
      <c r="K20" s="273"/>
      <c r="L20" s="93"/>
    </row>
    <row r="21" spans="2:13" ht="23.45" customHeight="1" x14ac:dyDescent="0.15">
      <c r="B21" s="78"/>
      <c r="C21" s="288"/>
      <c r="D21" s="292" t="s">
        <v>71</v>
      </c>
      <c r="E21" s="293" t="s">
        <v>77</v>
      </c>
      <c r="F21" s="293"/>
      <c r="G21" s="105"/>
      <c r="H21" s="106" t="s">
        <v>78</v>
      </c>
      <c r="I21" s="107"/>
      <c r="J21" s="294" t="s">
        <v>68</v>
      </c>
      <c r="K21" s="271"/>
      <c r="L21" s="91"/>
      <c r="M21" s="68"/>
    </row>
    <row r="22" spans="2:13" ht="23.45" customHeight="1" x14ac:dyDescent="0.15">
      <c r="B22" s="78"/>
      <c r="C22" s="288"/>
      <c r="D22" s="292"/>
      <c r="E22" s="293" t="s">
        <v>79</v>
      </c>
      <c r="F22" s="293"/>
      <c r="G22" s="105"/>
      <c r="H22" s="106" t="s">
        <v>80</v>
      </c>
      <c r="I22" s="107"/>
      <c r="J22" s="295" t="s">
        <v>70</v>
      </c>
      <c r="K22" s="273"/>
      <c r="L22" s="93"/>
    </row>
    <row r="23" spans="2:13" ht="23.45" customHeight="1" x14ac:dyDescent="0.15">
      <c r="B23" s="78"/>
      <c r="C23" s="288"/>
      <c r="D23" s="292" t="s">
        <v>72</v>
      </c>
      <c r="E23" s="293" t="s">
        <v>77</v>
      </c>
      <c r="F23" s="293"/>
      <c r="G23" s="105"/>
      <c r="H23" s="106" t="s">
        <v>78</v>
      </c>
      <c r="I23" s="107"/>
      <c r="J23" s="294" t="s">
        <v>68</v>
      </c>
      <c r="K23" s="271"/>
      <c r="L23" s="91"/>
      <c r="M23" s="68"/>
    </row>
    <row r="24" spans="2:13" ht="23.45" customHeight="1" x14ac:dyDescent="0.15">
      <c r="B24" s="78"/>
      <c r="C24" s="288"/>
      <c r="D24" s="292"/>
      <c r="E24" s="293" t="s">
        <v>79</v>
      </c>
      <c r="F24" s="293"/>
      <c r="G24" s="105"/>
      <c r="H24" s="106" t="s">
        <v>80</v>
      </c>
      <c r="I24" s="108"/>
      <c r="J24" s="300" t="s">
        <v>70</v>
      </c>
      <c r="K24" s="277"/>
      <c r="L24" s="93"/>
    </row>
    <row r="25" spans="2:13" ht="23.1" customHeight="1" x14ac:dyDescent="0.15">
      <c r="B25" s="78"/>
      <c r="C25" s="296" t="s">
        <v>123</v>
      </c>
      <c r="D25" s="297"/>
      <c r="E25" s="297"/>
      <c r="F25" s="297"/>
      <c r="G25" s="297"/>
      <c r="H25" s="109"/>
      <c r="I25" s="282" t="s">
        <v>74</v>
      </c>
      <c r="J25" s="283"/>
      <c r="K25" s="284"/>
      <c r="L25" s="97" t="str">
        <f>IF(AND(TRIM(L19)="",TRIM(L21)="",TRIM(L23)=""),"",L19+L21+L23)</f>
        <v/>
      </c>
    </row>
    <row r="26" spans="2:13" ht="23.1" customHeight="1" x14ac:dyDescent="0.15">
      <c r="B26" s="110"/>
      <c r="C26" s="298"/>
      <c r="D26" s="299"/>
      <c r="E26" s="299"/>
      <c r="F26" s="299"/>
      <c r="G26" s="299"/>
      <c r="H26" s="111"/>
      <c r="I26" s="285" t="s">
        <v>70</v>
      </c>
      <c r="J26" s="286"/>
      <c r="K26" s="287"/>
      <c r="L26" s="112" t="str">
        <f>IF(AND(TRIM(L20)="",TRIM(L22)="",TRIM(L24)=""),"",L20+L22+L24)</f>
        <v/>
      </c>
    </row>
    <row r="27" spans="2:13" ht="24" customHeight="1" x14ac:dyDescent="0.15">
      <c r="B27" s="113"/>
    </row>
  </sheetData>
  <sheetProtection password="FA7F" sheet="1" formatCells="0" selectLockedCells="1"/>
  <mergeCells count="52">
    <mergeCell ref="C25:G26"/>
    <mergeCell ref="I25:K25"/>
    <mergeCell ref="I26:K26"/>
    <mergeCell ref="C23:C24"/>
    <mergeCell ref="D23:D24"/>
    <mergeCell ref="E23:F23"/>
    <mergeCell ref="J23:K23"/>
    <mergeCell ref="E24:F24"/>
    <mergeCell ref="J24:K24"/>
    <mergeCell ref="C21:C22"/>
    <mergeCell ref="D21:D22"/>
    <mergeCell ref="E21:F21"/>
    <mergeCell ref="J21:K21"/>
    <mergeCell ref="E22:F22"/>
    <mergeCell ref="J22:K22"/>
    <mergeCell ref="C15:G16"/>
    <mergeCell ref="I15:K15"/>
    <mergeCell ref="I16:K16"/>
    <mergeCell ref="C18:C20"/>
    <mergeCell ref="D18:F18"/>
    <mergeCell ref="I18:L18"/>
    <mergeCell ref="D19:D20"/>
    <mergeCell ref="E19:F19"/>
    <mergeCell ref="J19:K19"/>
    <mergeCell ref="E20:F20"/>
    <mergeCell ref="J20:K20"/>
    <mergeCell ref="C12:C14"/>
    <mergeCell ref="D12:D14"/>
    <mergeCell ref="E12:F12"/>
    <mergeCell ref="G12:L12"/>
    <mergeCell ref="E13:F13"/>
    <mergeCell ref="J13:K13"/>
    <mergeCell ref="E14:F14"/>
    <mergeCell ref="J14:K14"/>
    <mergeCell ref="C9:C11"/>
    <mergeCell ref="D9:D11"/>
    <mergeCell ref="E9:F9"/>
    <mergeCell ref="G9:L9"/>
    <mergeCell ref="E10:F10"/>
    <mergeCell ref="J10:K10"/>
    <mergeCell ref="E11:F11"/>
    <mergeCell ref="J11:K11"/>
    <mergeCell ref="D3:L3"/>
    <mergeCell ref="B4:L4"/>
    <mergeCell ref="C6:C8"/>
    <mergeCell ref="D6:D8"/>
    <mergeCell ref="E6:F6"/>
    <mergeCell ref="G6:L6"/>
    <mergeCell ref="E7:F7"/>
    <mergeCell ref="J7:K7"/>
    <mergeCell ref="E8:F8"/>
    <mergeCell ref="J8:K8"/>
  </mergeCells>
  <phoneticPr fontId="4"/>
  <dataValidations count="7">
    <dataValidation imeMode="halfAlpha" allowBlank="1" showInputMessage="1" errorTitle="助成対象期間をご確認ください" prompt="助成対象期間内_x000a_西暦年/月/日 を半角で入力_x000a_例）2022/10/1" sqref="I7:I8 I10:I11 I13:I14 I19:I24"/>
    <dataValidation allowBlank="1" showInputMessage="1" showErrorMessage="1" promptTitle="リニューアルの場合のみ記入してください。" prompt="新規の場合は入力不要" sqref="I18:L18"/>
    <dataValidation type="custom" imeMode="halfAlpha" allowBlank="1" showInputMessage="1" showErrorMessage="1" errorTitle="数値を入力ください" error="このセルには数値以外は入力できません" prompt="初期登録料のみ対象" sqref="L7:L8 L10:L11 L13:L14">
      <formula1>ISNUMBER(L7)</formula1>
    </dataValidation>
    <dataValidation allowBlank="1" showErrorMessage="1" sqref="H7:H8 H10:H11 H13:H14"/>
    <dataValidation type="list" allowBlank="1" showInputMessage="1" showErrorMessage="1" promptTitle="新規、リニューアルを選択ください" prompt="　　" sqref="G18">
      <formula1>"　,新規制作,既存HPのリニューアル"</formula1>
    </dataValidation>
    <dataValidation allowBlank="1" showInputMessage="1" showErrorMessage="1" prompt="入力不要(自動計算されます)_x000a_" sqref="L25:L26 L15:L16"/>
    <dataValidation type="custom" imeMode="halfAlpha" allowBlank="1" showInputMessage="1" showErrorMessage="1" errorTitle="数値を入力ください" error="このセルには数値以外は入力できません" sqref="L19:L24">
      <formula1>ISNUMBER(L19)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AA115"/>
  <sheetViews>
    <sheetView showGridLines="0" view="pageBreakPreview" zoomScaleNormal="100" zoomScaleSheetLayoutView="100" workbookViewId="0">
      <selection activeCell="F5" sqref="F5:G5"/>
    </sheetView>
  </sheetViews>
  <sheetFormatPr defaultColWidth="9.875" defaultRowHeight="15.95" customHeight="1" x14ac:dyDescent="0.15"/>
  <cols>
    <col min="1" max="2" width="1.875" style="52" customWidth="1"/>
    <col min="3" max="4" width="3.625" style="52" customWidth="1"/>
    <col min="5" max="5" width="8.875" style="52" customWidth="1"/>
    <col min="6" max="6" width="13.125" style="53" customWidth="1"/>
    <col min="7" max="7" width="8.5" style="53" customWidth="1"/>
    <col min="8" max="8" width="9.125" style="53" customWidth="1"/>
    <col min="9" max="9" width="10.125" style="53" customWidth="1"/>
    <col min="10" max="10" width="14.125" style="114" customWidth="1"/>
    <col min="11" max="11" width="12.125" style="53" customWidth="1"/>
    <col min="12" max="12" width="2.875" style="52" customWidth="1"/>
    <col min="13" max="26" width="9.875" style="52"/>
    <col min="27" max="27" width="9.875" style="58"/>
    <col min="28" max="35" width="9.875" style="52"/>
    <col min="36" max="36" width="14" style="52" customWidth="1"/>
    <col min="37" max="37" width="17" style="52" customWidth="1"/>
    <col min="38" max="38" width="9.875" style="52"/>
    <col min="39" max="39" width="20.875" style="52" customWidth="1"/>
    <col min="40" max="40" width="28.875" style="52" customWidth="1"/>
    <col min="41" max="41" width="18.5" style="52" customWidth="1"/>
    <col min="42" max="42" width="23" style="52" customWidth="1"/>
    <col min="43" max="43" width="25.5" style="52" customWidth="1"/>
    <col min="44" max="44" width="24.125" style="52" customWidth="1"/>
    <col min="45" max="45" width="9.875" style="52"/>
    <col min="46" max="46" width="23" style="52" customWidth="1"/>
    <col min="47" max="47" width="29.5" style="52" customWidth="1"/>
    <col min="48" max="48" width="37.5" style="52" customWidth="1"/>
    <col min="49" max="16384" width="9.875" style="52"/>
  </cols>
  <sheetData>
    <row r="1" spans="1:15" ht="15.95" customHeight="1" x14ac:dyDescent="0.35">
      <c r="A1" s="51" t="s">
        <v>161</v>
      </c>
      <c r="B1" s="51"/>
      <c r="C1" s="44"/>
      <c r="F1" s="52"/>
      <c r="K1" s="142" t="s">
        <v>162</v>
      </c>
      <c r="L1" s="74"/>
      <c r="M1" s="115"/>
      <c r="N1" s="116"/>
      <c r="O1" s="116"/>
    </row>
    <row r="2" spans="1:15" ht="18" customHeight="1" x14ac:dyDescent="0.15">
      <c r="B2" s="117" t="s">
        <v>144</v>
      </c>
      <c r="C2" s="118"/>
      <c r="D2" s="118"/>
      <c r="E2" s="119"/>
      <c r="F2" s="119"/>
      <c r="G2" s="119"/>
      <c r="H2" s="119"/>
      <c r="I2" s="119"/>
      <c r="J2" s="119"/>
      <c r="K2" s="120"/>
      <c r="L2" s="121"/>
      <c r="M2" s="74"/>
      <c r="N2" s="60"/>
    </row>
    <row r="3" spans="1:15" ht="18.95" customHeight="1" thickBot="1" x14ac:dyDescent="0.2">
      <c r="A3" s="51"/>
      <c r="B3" s="122"/>
      <c r="C3" s="301" t="s">
        <v>145</v>
      </c>
      <c r="D3" s="301"/>
      <c r="E3" s="301"/>
      <c r="F3" s="301"/>
      <c r="G3" s="301"/>
      <c r="H3" s="301"/>
      <c r="I3" s="301"/>
      <c r="J3" s="301"/>
      <c r="K3" s="302"/>
      <c r="L3" s="74"/>
      <c r="M3" s="115"/>
      <c r="N3" s="116"/>
      <c r="O3" s="116"/>
    </row>
    <row r="4" spans="1:15" ht="18" customHeight="1" x14ac:dyDescent="0.15">
      <c r="B4" s="123"/>
      <c r="C4" s="124" t="s">
        <v>118</v>
      </c>
      <c r="D4" s="125"/>
      <c r="E4" s="125"/>
      <c r="F4" s="125"/>
      <c r="G4" s="125"/>
      <c r="H4" s="125"/>
      <c r="I4" s="125"/>
      <c r="J4" s="125"/>
      <c r="K4" s="126"/>
      <c r="M4" s="60"/>
      <c r="N4" s="116"/>
      <c r="O4" s="116"/>
    </row>
    <row r="5" spans="1:15" ht="18" customHeight="1" x14ac:dyDescent="0.15">
      <c r="B5" s="123"/>
      <c r="C5" s="263"/>
      <c r="D5" s="303" t="s">
        <v>81</v>
      </c>
      <c r="E5" s="70" t="s">
        <v>82</v>
      </c>
      <c r="F5" s="304"/>
      <c r="G5" s="304"/>
      <c r="H5" s="70" t="s">
        <v>83</v>
      </c>
      <c r="I5" s="107"/>
      <c r="J5" s="127" t="s">
        <v>84</v>
      </c>
      <c r="K5" s="128"/>
      <c r="L5" s="68"/>
    </row>
    <row r="6" spans="1:15" ht="18" customHeight="1" x14ac:dyDescent="0.15">
      <c r="B6" s="123"/>
      <c r="C6" s="263"/>
      <c r="D6" s="303"/>
      <c r="E6" s="70" t="s">
        <v>79</v>
      </c>
      <c r="F6" s="304"/>
      <c r="G6" s="304"/>
      <c r="H6" s="70" t="s">
        <v>85</v>
      </c>
      <c r="I6" s="107"/>
      <c r="J6" s="129" t="s">
        <v>86</v>
      </c>
      <c r="K6" s="130"/>
    </row>
    <row r="7" spans="1:15" ht="18" customHeight="1" x14ac:dyDescent="0.15">
      <c r="B7" s="123"/>
      <c r="C7" s="263"/>
      <c r="D7" s="303" t="s">
        <v>87</v>
      </c>
      <c r="E7" s="70" t="s">
        <v>82</v>
      </c>
      <c r="F7" s="304"/>
      <c r="G7" s="304"/>
      <c r="H7" s="70" t="s">
        <v>83</v>
      </c>
      <c r="I7" s="107"/>
      <c r="J7" s="127" t="s">
        <v>84</v>
      </c>
      <c r="K7" s="128"/>
      <c r="L7" s="68"/>
    </row>
    <row r="8" spans="1:15" ht="18" customHeight="1" x14ac:dyDescent="0.15">
      <c r="B8" s="123"/>
      <c r="C8" s="263"/>
      <c r="D8" s="303"/>
      <c r="E8" s="70" t="s">
        <v>79</v>
      </c>
      <c r="F8" s="304"/>
      <c r="G8" s="304"/>
      <c r="H8" s="70" t="s">
        <v>85</v>
      </c>
      <c r="I8" s="107"/>
      <c r="J8" s="129" t="s">
        <v>86</v>
      </c>
      <c r="K8" s="130"/>
    </row>
    <row r="9" spans="1:15" ht="18" customHeight="1" x14ac:dyDescent="0.15">
      <c r="B9" s="123"/>
      <c r="C9" s="263"/>
      <c r="D9" s="303" t="s">
        <v>88</v>
      </c>
      <c r="E9" s="70" t="s">
        <v>82</v>
      </c>
      <c r="F9" s="304"/>
      <c r="G9" s="304"/>
      <c r="H9" s="70" t="s">
        <v>83</v>
      </c>
      <c r="I9" s="107"/>
      <c r="J9" s="127" t="s">
        <v>84</v>
      </c>
      <c r="K9" s="128"/>
      <c r="L9" s="68"/>
    </row>
    <row r="10" spans="1:15" ht="18" customHeight="1" x14ac:dyDescent="0.15">
      <c r="B10" s="123"/>
      <c r="C10" s="263"/>
      <c r="D10" s="303"/>
      <c r="E10" s="70" t="s">
        <v>79</v>
      </c>
      <c r="F10" s="304"/>
      <c r="G10" s="304"/>
      <c r="H10" s="70" t="s">
        <v>85</v>
      </c>
      <c r="I10" s="107"/>
      <c r="J10" s="129" t="s">
        <v>86</v>
      </c>
      <c r="K10" s="130"/>
    </row>
    <row r="11" spans="1:15" ht="18" customHeight="1" x14ac:dyDescent="0.15">
      <c r="B11" s="123"/>
      <c r="C11" s="263"/>
      <c r="D11" s="303" t="s">
        <v>89</v>
      </c>
      <c r="E11" s="70" t="s">
        <v>82</v>
      </c>
      <c r="F11" s="304"/>
      <c r="G11" s="304"/>
      <c r="H11" s="70" t="s">
        <v>83</v>
      </c>
      <c r="I11" s="107"/>
      <c r="J11" s="127" t="s">
        <v>84</v>
      </c>
      <c r="K11" s="128"/>
      <c r="L11" s="68"/>
    </row>
    <row r="12" spans="1:15" ht="18" customHeight="1" x14ac:dyDescent="0.15">
      <c r="B12" s="123"/>
      <c r="C12" s="263"/>
      <c r="D12" s="303"/>
      <c r="E12" s="70" t="s">
        <v>79</v>
      </c>
      <c r="F12" s="304"/>
      <c r="G12" s="304"/>
      <c r="H12" s="70" t="s">
        <v>85</v>
      </c>
      <c r="I12" s="107"/>
      <c r="J12" s="129" t="s">
        <v>86</v>
      </c>
      <c r="K12" s="130"/>
    </row>
    <row r="13" spans="1:15" ht="18" customHeight="1" x14ac:dyDescent="0.15">
      <c r="B13" s="123"/>
      <c r="C13" s="263"/>
      <c r="D13" s="303" t="s">
        <v>90</v>
      </c>
      <c r="E13" s="70" t="s">
        <v>82</v>
      </c>
      <c r="F13" s="304"/>
      <c r="G13" s="304"/>
      <c r="H13" s="70" t="s">
        <v>83</v>
      </c>
      <c r="I13" s="107"/>
      <c r="J13" s="127" t="s">
        <v>84</v>
      </c>
      <c r="K13" s="128"/>
      <c r="L13" s="68"/>
    </row>
    <row r="14" spans="1:15" ht="18" customHeight="1" x14ac:dyDescent="0.15">
      <c r="B14" s="123"/>
      <c r="C14" s="263"/>
      <c r="D14" s="303"/>
      <c r="E14" s="70" t="s">
        <v>79</v>
      </c>
      <c r="F14" s="304"/>
      <c r="G14" s="304"/>
      <c r="H14" s="70" t="s">
        <v>85</v>
      </c>
      <c r="I14" s="107"/>
      <c r="J14" s="129" t="s">
        <v>86</v>
      </c>
      <c r="K14" s="130"/>
    </row>
    <row r="15" spans="1:15" ht="18" customHeight="1" x14ac:dyDescent="0.15">
      <c r="B15" s="123"/>
      <c r="C15" s="263"/>
      <c r="D15" s="303" t="s">
        <v>91</v>
      </c>
      <c r="E15" s="70" t="s">
        <v>82</v>
      </c>
      <c r="F15" s="304"/>
      <c r="G15" s="304"/>
      <c r="H15" s="70" t="s">
        <v>83</v>
      </c>
      <c r="I15" s="107"/>
      <c r="J15" s="127" t="s">
        <v>84</v>
      </c>
      <c r="K15" s="128"/>
      <c r="L15" s="68"/>
    </row>
    <row r="16" spans="1:15" ht="18" customHeight="1" x14ac:dyDescent="0.15">
      <c r="B16" s="123"/>
      <c r="C16" s="263"/>
      <c r="D16" s="303"/>
      <c r="E16" s="70" t="s">
        <v>79</v>
      </c>
      <c r="F16" s="304"/>
      <c r="G16" s="304"/>
      <c r="H16" s="70" t="s">
        <v>85</v>
      </c>
      <c r="I16" s="107"/>
      <c r="J16" s="129" t="s">
        <v>86</v>
      </c>
      <c r="K16" s="130"/>
      <c r="L16" s="74"/>
      <c r="M16" s="74"/>
    </row>
    <row r="17" spans="2:15" ht="18" customHeight="1" x14ac:dyDescent="0.15">
      <c r="B17" s="123"/>
      <c r="C17" s="263"/>
      <c r="D17" s="303" t="s">
        <v>92</v>
      </c>
      <c r="E17" s="70" t="s">
        <v>82</v>
      </c>
      <c r="F17" s="304"/>
      <c r="G17" s="304"/>
      <c r="H17" s="70" t="s">
        <v>83</v>
      </c>
      <c r="I17" s="107"/>
      <c r="J17" s="127" t="s">
        <v>84</v>
      </c>
      <c r="K17" s="128"/>
      <c r="L17" s="68"/>
    </row>
    <row r="18" spans="2:15" ht="18" customHeight="1" x14ac:dyDescent="0.15">
      <c r="B18" s="123"/>
      <c r="C18" s="263"/>
      <c r="D18" s="303"/>
      <c r="E18" s="70" t="s">
        <v>79</v>
      </c>
      <c r="F18" s="304"/>
      <c r="G18" s="304"/>
      <c r="H18" s="70" t="s">
        <v>85</v>
      </c>
      <c r="I18" s="107"/>
      <c r="J18" s="129" t="s">
        <v>86</v>
      </c>
      <c r="K18" s="130"/>
      <c r="L18" s="131"/>
    </row>
    <row r="19" spans="2:15" ht="15.6" customHeight="1" x14ac:dyDescent="0.15">
      <c r="B19" s="123"/>
      <c r="C19" s="305" t="s">
        <v>121</v>
      </c>
      <c r="D19" s="306"/>
      <c r="E19" s="306"/>
      <c r="F19" s="306"/>
      <c r="G19" s="306"/>
      <c r="H19" s="306"/>
      <c r="I19" s="309" t="s">
        <v>93</v>
      </c>
      <c r="J19" s="310"/>
      <c r="K19" s="132" t="str">
        <f>IF(AND(K5="",K7="",K9="",K11="",K13="",K15="",K17=""),"",SUM(K5,K7,K9,K11,K13,K15,K17))</f>
        <v/>
      </c>
    </row>
    <row r="20" spans="2:15" ht="15.6" customHeight="1" x14ac:dyDescent="0.15">
      <c r="B20" s="123"/>
      <c r="C20" s="307"/>
      <c r="D20" s="308"/>
      <c r="E20" s="308"/>
      <c r="F20" s="308"/>
      <c r="G20" s="308"/>
      <c r="H20" s="308"/>
      <c r="I20" s="311" t="s">
        <v>86</v>
      </c>
      <c r="J20" s="312"/>
      <c r="K20" s="133" t="str">
        <f>IF(AND(K6="",K8="",K10="",K12="",K14="",K16="",K18=""),"",SUM(K6,K8,K10,K12,K14,K16,K18))</f>
        <v/>
      </c>
    </row>
    <row r="21" spans="2:15" ht="18" customHeight="1" x14ac:dyDescent="0.15">
      <c r="B21" s="123"/>
      <c r="C21" s="134" t="s">
        <v>94</v>
      </c>
      <c r="D21" s="135"/>
      <c r="E21" s="135"/>
      <c r="F21" s="135"/>
      <c r="G21" s="135"/>
      <c r="H21" s="135"/>
      <c r="I21" s="135"/>
      <c r="J21" s="135"/>
      <c r="K21" s="136"/>
      <c r="M21" s="116"/>
      <c r="N21" s="116"/>
      <c r="O21" s="116"/>
    </row>
    <row r="22" spans="2:15" ht="18" customHeight="1" x14ac:dyDescent="0.15">
      <c r="B22" s="123"/>
      <c r="C22" s="263"/>
      <c r="D22" s="292" t="s">
        <v>66</v>
      </c>
      <c r="E22" s="70" t="s">
        <v>82</v>
      </c>
      <c r="F22" s="304"/>
      <c r="G22" s="304"/>
      <c r="H22" s="70" t="s">
        <v>83</v>
      </c>
      <c r="I22" s="107"/>
      <c r="J22" s="127" t="s">
        <v>84</v>
      </c>
      <c r="K22" s="128"/>
      <c r="L22" s="68"/>
    </row>
    <row r="23" spans="2:15" ht="18" customHeight="1" x14ac:dyDescent="0.15">
      <c r="B23" s="123"/>
      <c r="C23" s="263"/>
      <c r="D23" s="292"/>
      <c r="E23" s="70" t="s">
        <v>79</v>
      </c>
      <c r="F23" s="304"/>
      <c r="G23" s="304"/>
      <c r="H23" s="70" t="s">
        <v>85</v>
      </c>
      <c r="I23" s="107"/>
      <c r="J23" s="129" t="s">
        <v>86</v>
      </c>
      <c r="K23" s="130"/>
    </row>
    <row r="24" spans="2:15" ht="18" customHeight="1" x14ac:dyDescent="0.15">
      <c r="B24" s="123"/>
      <c r="C24" s="263"/>
      <c r="D24" s="292" t="s">
        <v>71</v>
      </c>
      <c r="E24" s="70" t="s">
        <v>82</v>
      </c>
      <c r="F24" s="304"/>
      <c r="G24" s="304"/>
      <c r="H24" s="70" t="s">
        <v>83</v>
      </c>
      <c r="I24" s="107"/>
      <c r="J24" s="127" t="s">
        <v>84</v>
      </c>
      <c r="K24" s="128"/>
      <c r="L24" s="68"/>
    </row>
    <row r="25" spans="2:15" ht="18" customHeight="1" x14ac:dyDescent="0.15">
      <c r="B25" s="123"/>
      <c r="C25" s="263"/>
      <c r="D25" s="292"/>
      <c r="E25" s="70" t="s">
        <v>79</v>
      </c>
      <c r="F25" s="304"/>
      <c r="G25" s="304"/>
      <c r="H25" s="70" t="s">
        <v>85</v>
      </c>
      <c r="I25" s="107"/>
      <c r="J25" s="129" t="s">
        <v>86</v>
      </c>
      <c r="K25" s="130"/>
    </row>
    <row r="26" spans="2:15" ht="18" customHeight="1" x14ac:dyDescent="0.15">
      <c r="B26" s="123"/>
      <c r="C26" s="263"/>
      <c r="D26" s="292" t="s">
        <v>72</v>
      </c>
      <c r="E26" s="70" t="s">
        <v>82</v>
      </c>
      <c r="F26" s="304"/>
      <c r="G26" s="304"/>
      <c r="H26" s="70" t="s">
        <v>83</v>
      </c>
      <c r="I26" s="107"/>
      <c r="J26" s="127" t="s">
        <v>84</v>
      </c>
      <c r="K26" s="128"/>
      <c r="L26" s="68"/>
    </row>
    <row r="27" spans="2:15" ht="18" customHeight="1" x14ac:dyDescent="0.15">
      <c r="B27" s="123"/>
      <c r="C27" s="263"/>
      <c r="D27" s="292"/>
      <c r="E27" s="70" t="s">
        <v>79</v>
      </c>
      <c r="F27" s="304"/>
      <c r="G27" s="304"/>
      <c r="H27" s="70" t="s">
        <v>85</v>
      </c>
      <c r="I27" s="107"/>
      <c r="J27" s="129" t="s">
        <v>86</v>
      </c>
      <c r="K27" s="130"/>
    </row>
    <row r="28" spans="2:15" ht="15.6" customHeight="1" x14ac:dyDescent="0.15">
      <c r="B28" s="123"/>
      <c r="C28" s="305" t="s">
        <v>95</v>
      </c>
      <c r="D28" s="306"/>
      <c r="E28" s="306"/>
      <c r="F28" s="306"/>
      <c r="G28" s="306"/>
      <c r="H28" s="306"/>
      <c r="I28" s="309" t="s">
        <v>93</v>
      </c>
      <c r="J28" s="310"/>
      <c r="K28" s="132" t="str">
        <f>IF(AND(K22="",K24="",K26=""),"",SUM(K22,K24,K26))</f>
        <v/>
      </c>
    </row>
    <row r="29" spans="2:15" ht="15.6" customHeight="1" x14ac:dyDescent="0.15">
      <c r="B29" s="123"/>
      <c r="C29" s="307"/>
      <c r="D29" s="308"/>
      <c r="E29" s="308"/>
      <c r="F29" s="308"/>
      <c r="G29" s="308"/>
      <c r="H29" s="308"/>
      <c r="I29" s="311" t="s">
        <v>86</v>
      </c>
      <c r="J29" s="312"/>
      <c r="K29" s="133" t="str">
        <f>IF(AND(K23="",K25="",K27=""),"",SUM(K23,K25,K27))</f>
        <v/>
      </c>
    </row>
    <row r="30" spans="2:15" ht="18" customHeight="1" x14ac:dyDescent="0.15">
      <c r="B30" s="123"/>
      <c r="C30" s="134" t="s">
        <v>126</v>
      </c>
      <c r="D30" s="135"/>
      <c r="E30" s="135"/>
      <c r="F30" s="135"/>
      <c r="G30" s="135"/>
      <c r="H30" s="135"/>
      <c r="I30" s="135"/>
      <c r="J30" s="135"/>
      <c r="K30" s="136"/>
      <c r="M30" s="116"/>
      <c r="N30" s="116"/>
      <c r="O30" s="116"/>
    </row>
    <row r="31" spans="2:15" ht="18" customHeight="1" x14ac:dyDescent="0.15">
      <c r="B31" s="123"/>
      <c r="C31" s="263"/>
      <c r="D31" s="292" t="s">
        <v>66</v>
      </c>
      <c r="E31" s="70" t="s">
        <v>82</v>
      </c>
      <c r="F31" s="304"/>
      <c r="G31" s="304"/>
      <c r="H31" s="70" t="s">
        <v>83</v>
      </c>
      <c r="I31" s="107"/>
      <c r="J31" s="127" t="s">
        <v>84</v>
      </c>
      <c r="K31" s="128"/>
      <c r="L31" s="68"/>
    </row>
    <row r="32" spans="2:15" ht="18" customHeight="1" x14ac:dyDescent="0.15">
      <c r="B32" s="123"/>
      <c r="C32" s="263"/>
      <c r="D32" s="292"/>
      <c r="E32" s="70" t="s">
        <v>79</v>
      </c>
      <c r="F32" s="304"/>
      <c r="G32" s="304"/>
      <c r="H32" s="70" t="s">
        <v>85</v>
      </c>
      <c r="I32" s="107"/>
      <c r="J32" s="129" t="s">
        <v>86</v>
      </c>
      <c r="K32" s="130"/>
    </row>
    <row r="33" spans="2:12" ht="18" customHeight="1" x14ac:dyDescent="0.15">
      <c r="B33" s="123"/>
      <c r="C33" s="263"/>
      <c r="D33" s="292" t="s">
        <v>71</v>
      </c>
      <c r="E33" s="70" t="s">
        <v>82</v>
      </c>
      <c r="F33" s="304"/>
      <c r="G33" s="304"/>
      <c r="H33" s="70" t="s">
        <v>83</v>
      </c>
      <c r="I33" s="107"/>
      <c r="J33" s="127" t="s">
        <v>84</v>
      </c>
      <c r="K33" s="128"/>
      <c r="L33" s="68"/>
    </row>
    <row r="34" spans="2:12" ht="18" customHeight="1" x14ac:dyDescent="0.15">
      <c r="B34" s="123"/>
      <c r="C34" s="263"/>
      <c r="D34" s="292"/>
      <c r="E34" s="70" t="s">
        <v>79</v>
      </c>
      <c r="F34" s="304"/>
      <c r="G34" s="304"/>
      <c r="H34" s="70" t="s">
        <v>85</v>
      </c>
      <c r="I34" s="107"/>
      <c r="J34" s="129" t="s">
        <v>86</v>
      </c>
      <c r="K34" s="130"/>
    </row>
    <row r="35" spans="2:12" ht="18" customHeight="1" x14ac:dyDescent="0.15">
      <c r="B35" s="123"/>
      <c r="C35" s="263"/>
      <c r="D35" s="292" t="s">
        <v>72</v>
      </c>
      <c r="E35" s="70" t="s">
        <v>82</v>
      </c>
      <c r="F35" s="304"/>
      <c r="G35" s="304"/>
      <c r="H35" s="70" t="s">
        <v>83</v>
      </c>
      <c r="I35" s="107"/>
      <c r="J35" s="127" t="s">
        <v>84</v>
      </c>
      <c r="K35" s="128"/>
      <c r="L35" s="68"/>
    </row>
    <row r="36" spans="2:12" ht="18" customHeight="1" x14ac:dyDescent="0.15">
      <c r="B36" s="123"/>
      <c r="C36" s="263"/>
      <c r="D36" s="292"/>
      <c r="E36" s="70" t="s">
        <v>79</v>
      </c>
      <c r="F36" s="304"/>
      <c r="G36" s="304"/>
      <c r="H36" s="70" t="s">
        <v>85</v>
      </c>
      <c r="I36" s="107"/>
      <c r="J36" s="129" t="s">
        <v>86</v>
      </c>
      <c r="K36" s="130"/>
    </row>
    <row r="37" spans="2:12" ht="18" customHeight="1" x14ac:dyDescent="0.15">
      <c r="B37" s="123"/>
      <c r="C37" s="263"/>
      <c r="D37" s="292" t="s">
        <v>96</v>
      </c>
      <c r="E37" s="70" t="s">
        <v>82</v>
      </c>
      <c r="F37" s="304"/>
      <c r="G37" s="304"/>
      <c r="H37" s="70" t="s">
        <v>83</v>
      </c>
      <c r="I37" s="107"/>
      <c r="J37" s="127" t="s">
        <v>84</v>
      </c>
      <c r="K37" s="128"/>
      <c r="L37" s="68"/>
    </row>
    <row r="38" spans="2:12" ht="18" customHeight="1" x14ac:dyDescent="0.15">
      <c r="B38" s="123"/>
      <c r="C38" s="263"/>
      <c r="D38" s="292"/>
      <c r="E38" s="70" t="s">
        <v>79</v>
      </c>
      <c r="F38" s="304"/>
      <c r="G38" s="304"/>
      <c r="H38" s="70" t="s">
        <v>85</v>
      </c>
      <c r="I38" s="107"/>
      <c r="J38" s="129" t="s">
        <v>86</v>
      </c>
      <c r="K38" s="130"/>
    </row>
    <row r="39" spans="2:12" ht="18" customHeight="1" x14ac:dyDescent="0.15">
      <c r="B39" s="123"/>
      <c r="C39" s="263"/>
      <c r="D39" s="292" t="s">
        <v>97</v>
      </c>
      <c r="E39" s="70" t="s">
        <v>82</v>
      </c>
      <c r="F39" s="304"/>
      <c r="G39" s="304"/>
      <c r="H39" s="70" t="s">
        <v>83</v>
      </c>
      <c r="I39" s="107"/>
      <c r="J39" s="127" t="s">
        <v>84</v>
      </c>
      <c r="K39" s="128"/>
      <c r="L39" s="68"/>
    </row>
    <row r="40" spans="2:12" ht="18" customHeight="1" x14ac:dyDescent="0.15">
      <c r="B40" s="123"/>
      <c r="C40" s="263"/>
      <c r="D40" s="292"/>
      <c r="E40" s="70" t="s">
        <v>79</v>
      </c>
      <c r="F40" s="304"/>
      <c r="G40" s="304"/>
      <c r="H40" s="70" t="s">
        <v>85</v>
      </c>
      <c r="I40" s="107"/>
      <c r="J40" s="129" t="s">
        <v>86</v>
      </c>
      <c r="K40" s="130"/>
    </row>
    <row r="41" spans="2:12" ht="14.45" customHeight="1" x14ac:dyDescent="0.15">
      <c r="B41" s="123"/>
      <c r="C41" s="305" t="s">
        <v>125</v>
      </c>
      <c r="D41" s="306"/>
      <c r="E41" s="306"/>
      <c r="F41" s="306"/>
      <c r="G41" s="306"/>
      <c r="H41" s="306"/>
      <c r="I41" s="309" t="s">
        <v>93</v>
      </c>
      <c r="J41" s="310"/>
      <c r="K41" s="132" t="str">
        <f>IF(AND(K31="",K33="",K35="",K37="",K39=""),"",SUM(K31,K33,K35,K37,K39))</f>
        <v/>
      </c>
    </row>
    <row r="42" spans="2:12" ht="14.45" customHeight="1" x14ac:dyDescent="0.15">
      <c r="B42" s="123"/>
      <c r="C42" s="307"/>
      <c r="D42" s="308"/>
      <c r="E42" s="308"/>
      <c r="F42" s="308"/>
      <c r="G42" s="308"/>
      <c r="H42" s="308"/>
      <c r="I42" s="311" t="s">
        <v>86</v>
      </c>
      <c r="J42" s="312"/>
      <c r="K42" s="133" t="str">
        <f>IF(AND(K32="",K34="",K36="",K38="",K40=""),"",SUM(K32,K34,K36,K38,K40))</f>
        <v/>
      </c>
    </row>
    <row r="43" spans="2:12" ht="15.95" customHeight="1" x14ac:dyDescent="0.15">
      <c r="B43" s="313" t="s">
        <v>98</v>
      </c>
      <c r="C43" s="314"/>
      <c r="D43" s="314"/>
      <c r="E43" s="314"/>
      <c r="F43" s="314"/>
      <c r="G43" s="314"/>
      <c r="H43" s="314"/>
      <c r="I43" s="317" t="s">
        <v>99</v>
      </c>
      <c r="J43" s="318"/>
      <c r="K43" s="132" t="str">
        <f>IF(AND(K19="",K28="",K41=""),"",SUM(K19,K28,K41))</f>
        <v/>
      </c>
    </row>
    <row r="44" spans="2:12" ht="15.95" customHeight="1" x14ac:dyDescent="0.15">
      <c r="B44" s="315"/>
      <c r="C44" s="316"/>
      <c r="D44" s="316"/>
      <c r="E44" s="316"/>
      <c r="F44" s="316"/>
      <c r="G44" s="316"/>
      <c r="H44" s="316"/>
      <c r="I44" s="319" t="s">
        <v>86</v>
      </c>
      <c r="J44" s="320"/>
      <c r="K44" s="133" t="str">
        <f>IF(AND(K20="",K29="",K42=""),"",SUM(K20,K29,K42))</f>
        <v/>
      </c>
    </row>
    <row r="103" spans="4:4" ht="15.95" customHeight="1" x14ac:dyDescent="0.15">
      <c r="D103" s="52" t="str">
        <f>IF(付表１_4_印刷・動画・広告!F26="","")</f>
        <v/>
      </c>
    </row>
    <row r="115" spans="4:4" ht="15.95" customHeight="1" x14ac:dyDescent="0.15">
      <c r="D115" s="52" t="str">
        <f>IF(付表１_4_印刷・動画・広告!F35="","")</f>
        <v/>
      </c>
    </row>
  </sheetData>
  <sheetProtection algorithmName="SHA-512" hashValue="pJ2qUJfuDuHN7z4w70kVBAs6nWU13HLmejrKXCROyoZFQbDDiM4Dip4lZ+QelKzHgFQgUjhQY4YuOsYr33vDwA==" saltValue="B8qfVsGqKDM+WzwNEPpovQ==" spinCount="100000" sheet="1" formatCells="0" formatColumns="0" formatRows="0" selectLockedCells="1"/>
  <mergeCells count="61">
    <mergeCell ref="B43:H44"/>
    <mergeCell ref="I43:J43"/>
    <mergeCell ref="I44:J44"/>
    <mergeCell ref="D39:D40"/>
    <mergeCell ref="F39:G39"/>
    <mergeCell ref="F40:G40"/>
    <mergeCell ref="C41:H42"/>
    <mergeCell ref="I41:J41"/>
    <mergeCell ref="I42:J42"/>
    <mergeCell ref="C28:H29"/>
    <mergeCell ref="I28:J28"/>
    <mergeCell ref="I29:J29"/>
    <mergeCell ref="C31:C40"/>
    <mergeCell ref="D31:D32"/>
    <mergeCell ref="F31:G31"/>
    <mergeCell ref="F32:G32"/>
    <mergeCell ref="D33:D34"/>
    <mergeCell ref="F33:G33"/>
    <mergeCell ref="F34:G34"/>
    <mergeCell ref="D35:D36"/>
    <mergeCell ref="F35:G35"/>
    <mergeCell ref="F36:G36"/>
    <mergeCell ref="D37:D38"/>
    <mergeCell ref="F37:G37"/>
    <mergeCell ref="F38:G38"/>
    <mergeCell ref="C19:H20"/>
    <mergeCell ref="I19:J19"/>
    <mergeCell ref="I20:J20"/>
    <mergeCell ref="C22:C27"/>
    <mergeCell ref="D22:D23"/>
    <mergeCell ref="F22:G22"/>
    <mergeCell ref="F23:G23"/>
    <mergeCell ref="D24:D25"/>
    <mergeCell ref="F24:G24"/>
    <mergeCell ref="F25:G25"/>
    <mergeCell ref="D26:D27"/>
    <mergeCell ref="F26:G26"/>
    <mergeCell ref="F27:G27"/>
    <mergeCell ref="F14:G14"/>
    <mergeCell ref="D15:D16"/>
    <mergeCell ref="F15:G15"/>
    <mergeCell ref="F16:G16"/>
    <mergeCell ref="D17:D18"/>
    <mergeCell ref="F17:G17"/>
    <mergeCell ref="F18:G18"/>
    <mergeCell ref="C3:K3"/>
    <mergeCell ref="C5:C18"/>
    <mergeCell ref="D5:D6"/>
    <mergeCell ref="F5:G5"/>
    <mergeCell ref="F6:G6"/>
    <mergeCell ref="D7:D8"/>
    <mergeCell ref="F7:G7"/>
    <mergeCell ref="F8:G8"/>
    <mergeCell ref="D9:D10"/>
    <mergeCell ref="F9:G9"/>
    <mergeCell ref="F10:G10"/>
    <mergeCell ref="D11:D12"/>
    <mergeCell ref="F11:G11"/>
    <mergeCell ref="F12:G12"/>
    <mergeCell ref="D13:D14"/>
    <mergeCell ref="F13:G13"/>
  </mergeCells>
  <phoneticPr fontId="4"/>
  <dataValidations count="5">
    <dataValidation imeMode="halfAlpha" allowBlank="1" showInputMessage="1" errorTitle="助成対象期間をご確認ください" prompt="助成対象期間内_x000a_西暦年/月/日 を半角で入力_x000a_例）2022/10/1" sqref="I31:I40 I22:I27"/>
    <dataValidation allowBlank="1" showInputMessage="1" showErrorMessage="1" prompt="助成対象期間内の広告である必要があります。" sqref="F31:G31 F33:G33 F35:G35 F37:G37 F39:G39"/>
    <dataValidation type="custom" imeMode="halfAlpha" allowBlank="1" showInputMessage="1" showErrorMessage="1" errorTitle="数値を入力ください" error="このセルには数値以外は入力できません" sqref="K31:K40 K22:K27">
      <formula1>ISNUMBER(K22)</formula1>
    </dataValidation>
    <dataValidation imeMode="disabled" allowBlank="1" showInputMessage="1" showErrorMessage="1" prompt="入力不用（自動計算されます）" sqref="K19:K20 K28:K29 K41:K44"/>
    <dataValidation imeMode="halfAlpha" allowBlank="1" showInputMessage="1" showErrorMessage="1" sqref="I5:I18 K5:K18"/>
  </dataValidations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9" tint="0.79998168889431442"/>
    <pageSetUpPr fitToPage="1"/>
  </sheetPr>
  <dimension ref="A1:L28"/>
  <sheetViews>
    <sheetView showGridLines="0" view="pageBreakPreview" zoomScaleNormal="100" zoomScaleSheetLayoutView="100" workbookViewId="0">
      <selection activeCell="L1" sqref="L1"/>
    </sheetView>
  </sheetViews>
  <sheetFormatPr defaultColWidth="8.875" defaultRowHeight="13.5" x14ac:dyDescent="0.15"/>
  <cols>
    <col min="1" max="1" width="3.375" style="14" customWidth="1"/>
    <col min="2" max="2" width="6.375" style="14" customWidth="1"/>
    <col min="3" max="3" width="4.125" style="14" customWidth="1"/>
    <col min="4" max="4" width="19.875" style="14" customWidth="1"/>
    <col min="5" max="9" width="13.625" style="14" customWidth="1"/>
    <col min="10" max="10" width="5.5" style="14" customWidth="1"/>
    <col min="11" max="11" width="12.875" style="14" customWidth="1"/>
    <col min="12" max="12" width="8.875" style="137"/>
    <col min="13" max="16384" width="8.875" style="14"/>
  </cols>
  <sheetData>
    <row r="1" spans="1:12" ht="24" x14ac:dyDescent="0.15">
      <c r="A1" s="17" t="s">
        <v>22</v>
      </c>
      <c r="D1" s="17"/>
      <c r="E1" s="16"/>
      <c r="F1" s="11"/>
      <c r="G1" s="12"/>
      <c r="H1" s="12"/>
      <c r="I1" s="12"/>
      <c r="J1" s="12"/>
      <c r="K1" s="13"/>
    </row>
    <row r="2" spans="1:12" ht="19.5" x14ac:dyDescent="0.15">
      <c r="B2" s="356" t="s">
        <v>107</v>
      </c>
      <c r="C2" s="356"/>
      <c r="D2" s="356"/>
      <c r="E2" s="356"/>
      <c r="F2" s="356"/>
      <c r="G2" s="356"/>
      <c r="H2" s="356"/>
      <c r="I2" s="356"/>
      <c r="J2" s="356"/>
      <c r="K2" s="356"/>
    </row>
    <row r="3" spans="1:12" ht="8.1" customHeight="1" x14ac:dyDescent="0.15">
      <c r="B3" s="29"/>
      <c r="C3" s="40"/>
      <c r="D3" s="29"/>
      <c r="E3" s="29"/>
      <c r="F3" s="29"/>
      <c r="G3" s="29"/>
      <c r="H3" s="29"/>
      <c r="I3" s="29"/>
      <c r="J3" s="29"/>
      <c r="K3" s="29"/>
    </row>
    <row r="4" spans="1:12" ht="17.25" x14ac:dyDescent="0.15">
      <c r="B4" s="359" t="s">
        <v>101</v>
      </c>
      <c r="C4" s="359"/>
      <c r="D4" s="359"/>
      <c r="E4" s="359"/>
      <c r="F4" s="359"/>
      <c r="G4" s="359"/>
      <c r="H4" s="359"/>
      <c r="I4" s="359"/>
      <c r="J4" s="359"/>
      <c r="K4" s="359"/>
    </row>
    <row r="5" spans="1:12" ht="19.5" x14ac:dyDescent="0.15">
      <c r="B5" s="370" t="str">
        <f>IF(TRIM(B25)&lt;&gt;"","◇◇◇"&amp;B25&amp;"◇◇◇",IF(TRIM(B26)&lt;&gt;"","◇◇◇"&amp;B26&amp;"◇◇◇",IF(TRIM(B27)&lt;&gt;"","◇◇◇"&amp;B27&amp;"◇◇◇",IF(TRIM(B28)&lt;&gt;"","◇◇◇"&amp;B28&amp;"◇◇◇",""))))</f>
        <v/>
      </c>
      <c r="C5" s="370"/>
      <c r="D5" s="370"/>
      <c r="E5" s="370"/>
      <c r="F5" s="370"/>
      <c r="G5" s="370"/>
      <c r="H5" s="370"/>
      <c r="I5" s="47" t="s">
        <v>141</v>
      </c>
      <c r="J5" s="46">
        <v>0.66666666666666663</v>
      </c>
      <c r="K5" s="30" t="s">
        <v>108</v>
      </c>
    </row>
    <row r="6" spans="1:12" ht="20.45" customHeight="1" x14ac:dyDescent="0.15">
      <c r="B6" s="366" t="s">
        <v>19</v>
      </c>
      <c r="C6" s="366"/>
      <c r="D6" s="330"/>
      <c r="E6" s="357" t="s">
        <v>111</v>
      </c>
      <c r="F6" s="358"/>
      <c r="G6" s="330" t="s">
        <v>23</v>
      </c>
      <c r="H6" s="330"/>
      <c r="I6" s="330"/>
      <c r="J6" s="330"/>
      <c r="K6" s="330"/>
    </row>
    <row r="7" spans="1:12" ht="22.5" customHeight="1" x14ac:dyDescent="0.15">
      <c r="B7" s="367"/>
      <c r="C7" s="368"/>
      <c r="D7" s="369"/>
      <c r="E7" s="352" t="s">
        <v>113</v>
      </c>
      <c r="F7" s="364" t="s">
        <v>24</v>
      </c>
      <c r="G7" s="354" t="s">
        <v>103</v>
      </c>
      <c r="H7" s="354" t="s">
        <v>102</v>
      </c>
      <c r="I7" s="354" t="s">
        <v>131</v>
      </c>
      <c r="J7" s="360" t="s">
        <v>112</v>
      </c>
      <c r="K7" s="361"/>
    </row>
    <row r="8" spans="1:12" ht="22.5" customHeight="1" x14ac:dyDescent="0.15">
      <c r="B8" s="41"/>
      <c r="C8" s="43"/>
      <c r="D8" s="42" t="s">
        <v>20</v>
      </c>
      <c r="E8" s="353"/>
      <c r="F8" s="365"/>
      <c r="G8" s="355"/>
      <c r="H8" s="355"/>
      <c r="I8" s="355"/>
      <c r="J8" s="362"/>
      <c r="K8" s="363"/>
    </row>
    <row r="9" spans="1:12" ht="28.5" customHeight="1" x14ac:dyDescent="0.15">
      <c r="B9" s="335" t="s">
        <v>133</v>
      </c>
      <c r="C9" s="345" t="s">
        <v>132</v>
      </c>
      <c r="D9" s="26" t="s">
        <v>5</v>
      </c>
      <c r="E9" s="146"/>
      <c r="F9" s="327"/>
      <c r="G9" s="18" t="str">
        <f>付表1_2_展示会等②!I52</f>
        <v/>
      </c>
      <c r="H9" s="18" t="str">
        <f>付表1_2_展示会等②!L52</f>
        <v/>
      </c>
      <c r="I9" s="18" t="str">
        <f>IF(H9="","",ROUNDDOWN(H9*$J$5,-3))</f>
        <v/>
      </c>
      <c r="J9" s="321"/>
      <c r="K9" s="322"/>
    </row>
    <row r="10" spans="1:12" ht="28.5" customHeight="1" x14ac:dyDescent="0.15">
      <c r="B10" s="336"/>
      <c r="C10" s="346"/>
      <c r="D10" s="26" t="s">
        <v>6</v>
      </c>
      <c r="E10" s="146"/>
      <c r="F10" s="328"/>
      <c r="G10" s="18" t="str">
        <f>付表1_2_展示会等②!I53</f>
        <v/>
      </c>
      <c r="H10" s="18" t="str">
        <f>付表1_2_展示会等②!L53</f>
        <v/>
      </c>
      <c r="I10" s="18" t="str">
        <f t="shared" ref="I10:I11" si="0">IF(H10="","",ROUNDDOWN(H10*$J$5,-3))</f>
        <v/>
      </c>
      <c r="J10" s="323"/>
      <c r="K10" s="324"/>
    </row>
    <row r="11" spans="1:12" ht="28.5" customHeight="1" x14ac:dyDescent="0.15">
      <c r="B11" s="336"/>
      <c r="C11" s="346"/>
      <c r="D11" s="26" t="s">
        <v>25</v>
      </c>
      <c r="E11" s="146"/>
      <c r="F11" s="328"/>
      <c r="G11" s="18" t="str">
        <f>付表1_2_展示会等②!I54</f>
        <v/>
      </c>
      <c r="H11" s="18" t="str">
        <f>付表1_2_展示会等②!L54</f>
        <v/>
      </c>
      <c r="I11" s="18" t="str">
        <f t="shared" si="0"/>
        <v/>
      </c>
      <c r="J11" s="323"/>
      <c r="K11" s="324"/>
    </row>
    <row r="12" spans="1:12" ht="28.5" customHeight="1" x14ac:dyDescent="0.15">
      <c r="B12" s="336"/>
      <c r="C12" s="347"/>
      <c r="D12" s="27" t="s">
        <v>27</v>
      </c>
      <c r="E12" s="146"/>
      <c r="F12" s="328"/>
      <c r="G12" s="18" t="str">
        <f>付表1_2_展示会等②!I55</f>
        <v/>
      </c>
      <c r="H12" s="18" t="str">
        <f>付表1_2_展示会等②!L55</f>
        <v/>
      </c>
      <c r="I12" s="18" t="str">
        <f>IF(H12="","",IF(ROUNDDOWN(H12*$J$5,-3)&gt;200000,200000,ROUNDDOWN(H12*$J$5,-3)))</f>
        <v/>
      </c>
      <c r="J12" s="323"/>
      <c r="K12" s="324"/>
    </row>
    <row r="13" spans="1:12" ht="28.5" customHeight="1" x14ac:dyDescent="0.15">
      <c r="B13" s="336"/>
      <c r="C13" s="348" t="s">
        <v>28</v>
      </c>
      <c r="D13" s="349"/>
      <c r="E13" s="146"/>
      <c r="F13" s="328"/>
      <c r="G13" s="18" t="str">
        <f>付表1_3_ECサイト・WEB!L15</f>
        <v/>
      </c>
      <c r="H13" s="18" t="str">
        <f>付表1_3_ECサイト・WEB!L16</f>
        <v/>
      </c>
      <c r="I13" s="18" t="str">
        <f>IF(H13="","",IF(ROUNDDOWN(H13*$J$5,-3)&gt;200000,200000,ROUNDDOWN(H13*$J$5,-3)))</f>
        <v/>
      </c>
      <c r="J13" s="323"/>
      <c r="K13" s="324"/>
    </row>
    <row r="14" spans="1:12" ht="28.5" customHeight="1" x14ac:dyDescent="0.15">
      <c r="B14" s="336"/>
      <c r="C14" s="348" t="s">
        <v>124</v>
      </c>
      <c r="D14" s="349"/>
      <c r="E14" s="146"/>
      <c r="F14" s="329"/>
      <c r="G14" s="18" t="str">
        <f>付表1_3_ECサイト・WEB!L25</f>
        <v/>
      </c>
      <c r="H14" s="18" t="str">
        <f>付表1_3_ECサイト・WEB!L26</f>
        <v/>
      </c>
      <c r="I14" s="18" t="str">
        <f>IF(H14="","",IF(ROUNDDOWN(H14*$J$5,-3)&gt;200000,200000,ROUNDDOWN(H14*$J$5,-3)))</f>
        <v/>
      </c>
      <c r="J14" s="325"/>
      <c r="K14" s="326"/>
    </row>
    <row r="15" spans="1:12" ht="12.6" customHeight="1" x14ac:dyDescent="0.15">
      <c r="B15" s="336"/>
      <c r="C15" s="331" t="s">
        <v>134</v>
      </c>
      <c r="D15" s="332"/>
      <c r="E15" s="19"/>
      <c r="F15" s="20"/>
      <c r="G15" s="21"/>
      <c r="H15" s="21"/>
      <c r="I15" s="21"/>
      <c r="J15" s="23"/>
      <c r="K15" s="24" t="s">
        <v>104</v>
      </c>
    </row>
    <row r="16" spans="1:12" ht="21" customHeight="1" x14ac:dyDescent="0.2">
      <c r="B16" s="337"/>
      <c r="C16" s="333"/>
      <c r="D16" s="334"/>
      <c r="E16" s="22" t="str">
        <f>IF(AND(TRIM(E9)="",TRIM(E10)="",TRIM(E11)="",TRIM(E12)="",TRIM(E13)="",TRIM(E14)=""),"0",SUM(E9:E14))</f>
        <v>0</v>
      </c>
      <c r="F16" s="148"/>
      <c r="G16" s="22" t="str">
        <f>IF(AND(TRIM(G9)="",TRIM(G10)="",TRIM(G11)="",TRIM(G12)="",TRIM(G13)="",TRIM(G14)=""),"0",SUM(G9:G14))</f>
        <v>0</v>
      </c>
      <c r="H16" s="22" t="str">
        <f>IF(AND(TRIM(H9)="",TRIM(H10)="",TRIM(H11)="",TRIM(H12)="",TRIM(H13)="",TRIM(H14)=""),"0",SUM(H9:H14))</f>
        <v>0</v>
      </c>
      <c r="I16" s="22" t="str">
        <f>IF(AND(TRIM(I9)="",TRIM(I10)="",TRIM(I11)="",TRIM(I12)="",TRIM(I13)="",TRIM(I14)=""),"0",SUM(I9:I14))</f>
        <v>0</v>
      </c>
      <c r="J16" s="28" t="s">
        <v>106</v>
      </c>
      <c r="K16" s="147"/>
      <c r="L16" s="138"/>
    </row>
    <row r="17" spans="2:12" ht="28.5" customHeight="1" x14ac:dyDescent="0.15">
      <c r="B17" s="342" t="s">
        <v>130</v>
      </c>
      <c r="C17" s="350" t="s">
        <v>119</v>
      </c>
      <c r="D17" s="351"/>
      <c r="E17" s="146"/>
      <c r="F17" s="327"/>
      <c r="G17" s="18" t="str">
        <f>付表１_4_印刷・動画・広告!K19</f>
        <v/>
      </c>
      <c r="H17" s="18" t="str">
        <f>付表１_4_印刷・動画・広告!K20</f>
        <v/>
      </c>
      <c r="I17" s="18" t="str">
        <f>IF(H17="","",IF(ROUNDDOWN(H17*$J$5,-3)&gt;500000,500000,ROUNDDOWN(H17*$J$5,-3)))</f>
        <v/>
      </c>
      <c r="J17" s="321"/>
      <c r="K17" s="322"/>
    </row>
    <row r="18" spans="2:12" ht="28.5" customHeight="1" x14ac:dyDescent="0.15">
      <c r="B18" s="343"/>
      <c r="C18" s="350" t="s">
        <v>120</v>
      </c>
      <c r="D18" s="351"/>
      <c r="E18" s="146"/>
      <c r="F18" s="328"/>
      <c r="G18" s="18" t="str">
        <f>付表１_4_印刷・動画・広告!K28</f>
        <v/>
      </c>
      <c r="H18" s="18" t="str">
        <f>付表１_4_印刷・動画・広告!K29</f>
        <v/>
      </c>
      <c r="I18" s="18" t="str">
        <f>IF(H18="","",IF(ROUNDDOWN(H18*$J$5,-3)&gt;200000,200000,ROUNDDOWN(H18*$J$5,-3)))</f>
        <v/>
      </c>
      <c r="J18" s="323"/>
      <c r="K18" s="324"/>
    </row>
    <row r="19" spans="2:12" ht="28.5" customHeight="1" x14ac:dyDescent="0.15">
      <c r="B19" s="343"/>
      <c r="C19" s="350" t="s">
        <v>7</v>
      </c>
      <c r="D19" s="351"/>
      <c r="E19" s="146"/>
      <c r="F19" s="329"/>
      <c r="G19" s="18" t="str">
        <f>付表１_4_印刷・動画・広告!K41</f>
        <v/>
      </c>
      <c r="H19" s="18" t="str">
        <f>付表１_4_印刷・動画・広告!K42</f>
        <v/>
      </c>
      <c r="I19" s="18" t="str">
        <f>IF(H19="","",IF(ROUNDDOWN(H19*$J$5,-3)&gt;200000,200000,ROUNDDOWN(H19*$J$5,-3)))</f>
        <v/>
      </c>
      <c r="J19" s="325"/>
      <c r="K19" s="326"/>
    </row>
    <row r="20" spans="2:12" ht="12.6" customHeight="1" x14ac:dyDescent="0.15">
      <c r="B20" s="343"/>
      <c r="C20" s="338" t="s">
        <v>135</v>
      </c>
      <c r="D20" s="339"/>
      <c r="E20" s="19"/>
      <c r="F20" s="20"/>
      <c r="G20" s="21"/>
      <c r="H20" s="21"/>
      <c r="I20" s="21"/>
      <c r="J20" s="23"/>
      <c r="K20" s="25" t="s">
        <v>21</v>
      </c>
    </row>
    <row r="21" spans="2:12" ht="21" customHeight="1" x14ac:dyDescent="0.2">
      <c r="B21" s="344"/>
      <c r="C21" s="340"/>
      <c r="D21" s="341"/>
      <c r="E21" s="22" t="str">
        <f>IF(AND(TRIM(E17)="",TRIM(E18)="",TRIM(E19)=""),"0",SUM(E17:E19))</f>
        <v>0</v>
      </c>
      <c r="F21" s="148"/>
      <c r="G21" s="22" t="str">
        <f>IF(AND(TRIM(G17)="",TRIM(G18)="",TRIM(G19)=""),"0",SUM(G17:G19))</f>
        <v>0</v>
      </c>
      <c r="H21" s="22" t="str">
        <f>IF(AND(TRIM(H17)="",TRIM(H18)="",TRIM(H19)=""),"0",SUM(H17:H19))</f>
        <v>0</v>
      </c>
      <c r="I21" s="22" t="str">
        <f>IF(AND(TRIM(I17)="",TRIM(I18)="",TRIM(I19)=""),"0",SUM(I17:I19))</f>
        <v>0</v>
      </c>
      <c r="J21" s="34" t="s">
        <v>106</v>
      </c>
      <c r="K21" s="149"/>
      <c r="L21" s="138"/>
    </row>
    <row r="22" spans="2:12" ht="12.6" customHeight="1" x14ac:dyDescent="0.15">
      <c r="B22" s="330" t="s">
        <v>136</v>
      </c>
      <c r="C22" s="330"/>
      <c r="D22" s="330"/>
      <c r="E22" s="21"/>
      <c r="F22" s="21" t="s">
        <v>105</v>
      </c>
      <c r="G22" s="21"/>
      <c r="H22" s="21"/>
      <c r="I22" s="23"/>
      <c r="J22" s="35"/>
      <c r="K22" s="38" t="s">
        <v>114</v>
      </c>
    </row>
    <row r="23" spans="2:12" ht="21" customHeight="1" x14ac:dyDescent="0.15">
      <c r="B23" s="330"/>
      <c r="C23" s="330"/>
      <c r="D23" s="330"/>
      <c r="E23" s="22">
        <f>IF(AND(TRIM(E16)="",TRIM(E21)=""),"",SUM(E16,E21))</f>
        <v>0</v>
      </c>
      <c r="F23" s="22" t="str">
        <f>IF(AND(TRIM(F16)="",TRIM(F21)=""),"",SUM(F16,F21))</f>
        <v/>
      </c>
      <c r="G23" s="22">
        <f>IF(AND(TRIM(G16)="",TRIM(G21)=""),"",SUM(G16,G21))</f>
        <v>0</v>
      </c>
      <c r="H23" s="22">
        <f>IF(AND(TRIM(H16)="",TRIM(H21)=""),"",SUM(H16,H21))</f>
        <v>0</v>
      </c>
      <c r="I23" s="22">
        <f>IF(AND(TRIM(I16)="",TRIM(I21)=""),"",SUM(I16,I21))</f>
        <v>0</v>
      </c>
      <c r="J23" s="36"/>
      <c r="K23" s="37" t="str">
        <f>IF(AND(TRIM(K16)="",TRIM(K21)=""),"",SUM(K16,K21))</f>
        <v/>
      </c>
    </row>
    <row r="25" spans="2:12" ht="18.75" x14ac:dyDescent="0.2">
      <c r="B25" s="150" t="str">
        <f>IF(様式4_変更承認申請!J28="有り",IF(F23&lt;&gt;様式4_変更承認申請!I26,"変更前の助成予定額Ⓐが、申請書表紙の金額と異なっています",""),"")</f>
        <v/>
      </c>
    </row>
    <row r="26" spans="2:12" s="137" customFormat="1" ht="18.75" x14ac:dyDescent="0.2">
      <c r="B26" s="150" t="str">
        <f>IF(様式4_変更承認申請!J28="有り",IF(AND(I16&gt;0,TRIM(K16)=""),"経費区分①の助成金交付申請額を入力ください",IF(I16&lt;K16,"経費区分①を限度額以内の金額を入力ください",IF(ROUNDDOWN(K16/1000,0)*1000=K16,"","経費区分①は千円単位で入力ください"))),"")</f>
        <v/>
      </c>
    </row>
    <row r="27" spans="2:12" s="137" customFormat="1" ht="18.75" x14ac:dyDescent="0.2">
      <c r="B27" s="150" t="str">
        <f>IF(様式4_変更承認申請!J28="有り",IF(AND(I21&gt;0,TRIM(K21)=""),"経費区分➁の助成金交付申請額を入力ください",IF(I21&lt;K21,"経費区分➁を限度額以内の金額を入力ください",IF(ROUNDDOWN(K21/1000,0)*1000=K21,"","経費区分➁は千円単位で入力ください"))),"")</f>
        <v/>
      </c>
    </row>
    <row r="28" spans="2:12" s="137" customFormat="1" ht="18.75" x14ac:dyDescent="0.2">
      <c r="B28" s="150" t="str">
        <f>IF(様式4_変更承認申請!J28="有り",IF(AND(K16&lt;&gt;"",K21&lt;&gt;""),IF(F23&lt;K23,"①と➁の合計を助成予定額Ⓐ以内に変更ください",IF(ROUNDDOWN(K23/1000,0)*1000=K23,"","千円単位で入力ください")),""),"")</f>
        <v/>
      </c>
    </row>
  </sheetData>
  <mergeCells count="27">
    <mergeCell ref="E7:E8"/>
    <mergeCell ref="H7:H8"/>
    <mergeCell ref="I7:I8"/>
    <mergeCell ref="B2:K2"/>
    <mergeCell ref="E6:F6"/>
    <mergeCell ref="G6:K6"/>
    <mergeCell ref="B4:K4"/>
    <mergeCell ref="J7:K8"/>
    <mergeCell ref="F7:F8"/>
    <mergeCell ref="G7:G8"/>
    <mergeCell ref="B6:D7"/>
    <mergeCell ref="B5:H5"/>
    <mergeCell ref="J9:K14"/>
    <mergeCell ref="F9:F14"/>
    <mergeCell ref="F17:F19"/>
    <mergeCell ref="J17:K19"/>
    <mergeCell ref="B22:D23"/>
    <mergeCell ref="C15:D16"/>
    <mergeCell ref="B9:B16"/>
    <mergeCell ref="C20:D21"/>
    <mergeCell ref="B17:B21"/>
    <mergeCell ref="C9:C12"/>
    <mergeCell ref="C13:D13"/>
    <mergeCell ref="C14:D14"/>
    <mergeCell ref="C17:D17"/>
    <mergeCell ref="C18:D18"/>
    <mergeCell ref="C19:D19"/>
  </mergeCells>
  <phoneticPr fontId="4"/>
  <conditionalFormatting sqref="K16">
    <cfRule type="expression" dxfId="4" priority="4">
      <formula>TRIM($B$26)&lt;&gt;""</formula>
    </cfRule>
  </conditionalFormatting>
  <conditionalFormatting sqref="K21">
    <cfRule type="expression" dxfId="3" priority="3">
      <formula>TRIM($B$27)&lt;&gt;""</formula>
    </cfRule>
  </conditionalFormatting>
  <conditionalFormatting sqref="K23">
    <cfRule type="expression" dxfId="2" priority="2">
      <formula>TRIM($B$28)&lt;&gt;""</formula>
    </cfRule>
  </conditionalFormatting>
  <conditionalFormatting sqref="F23">
    <cfRule type="expression" dxfId="1" priority="12">
      <formula>TRIM(B25)&lt;&gt;""</formula>
    </cfRule>
  </conditionalFormatting>
  <conditionalFormatting sqref="B5:H5">
    <cfRule type="expression" dxfId="0" priority="1">
      <formula>TRIM(B5)&lt;&gt;""</formula>
    </cfRule>
  </conditionalFormatting>
  <dataValidations xWindow="1339" yWindow="409" count="7">
    <dataValidation allowBlank="1" showInputMessage="1" showErrorMessage="1" prompt="交付決定時に申請がない場合、サイト制作費の新規申請はできません" sqref="G18:H18"/>
    <dataValidation allowBlank="1" showInputMessage="1" showErrorMessage="1" prompt="入力不要_x000a_(自動計算されます)" sqref="G21:J21 E16 G16:J16 E21 E23:K23"/>
    <dataValidation imeMode="halfAlpha" allowBlank="1" showInputMessage="1" showErrorMessage="1" prompt="交付決定通知の「別表２」に記載の金額を転記_x000a_（半角英数字）" sqref="E9:E14 E17:E19"/>
    <dataValidation imeMode="halfAlpha" allowBlank="1" showInputMessage="1" showErrorMessage="1" promptTitle="交付決定通知書の" prompt="様式第２号（別表）の経費区分①の助成予定額を記入ください" sqref="F16"/>
    <dataValidation imeMode="halfAlpha" allowBlank="1" showInputMessage="1" showErrorMessage="1" promptTitle="変更後の経費区分①の" prompt="助成予定額を記入ください" sqref="K16"/>
    <dataValidation imeMode="halfAlpha" allowBlank="1" showInputMessage="1" showErrorMessage="1" promptTitle="交付決定通知書の" prompt="様式第２号（別表）の経費区分➁の助成予定額を記入ください" sqref="F21"/>
    <dataValidation imeMode="halfAlpha" allowBlank="1" showInputMessage="1" showErrorMessage="1" promptTitle="変更後の経費区分➁の" prompt="助成予定額を記入ください" sqref="K21"/>
  </dataValidations>
  <pageMargins left="0.78740157480314965" right="0.59055118110236227" top="0.59055118110236227" bottom="0.59055118110236227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様式4_変更承認申請</vt:lpstr>
      <vt:lpstr>付表1_1_展示会等①</vt:lpstr>
      <vt:lpstr>付表1_2_展示会等②</vt:lpstr>
      <vt:lpstr>付表1_3_ECサイト・WEB</vt:lpstr>
      <vt:lpstr>付表１_4_印刷・動画・広告</vt:lpstr>
      <vt:lpstr>付表２(経費変更)</vt:lpstr>
      <vt:lpstr>付表1_1_展示会等①!Print_Area</vt:lpstr>
      <vt:lpstr>付表1_2_展示会等②!Print_Area</vt:lpstr>
      <vt:lpstr>付表1_3_ECサイト・WEB!Print_Area</vt:lpstr>
      <vt:lpstr>付表１_4_印刷・動画・広告!Print_Area</vt:lpstr>
      <vt:lpstr>'付表２(経費変更)'!Print_Area</vt:lpstr>
      <vt:lpstr>様式4_変更承認申請!Print_Area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2023-10-12T23:10:16Z</dcterms:modified>
</cp:coreProperties>
</file>